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e\Lisa\FY24\Budget\"/>
    </mc:Choice>
  </mc:AlternateContent>
  <xr:revisionPtr revIDLastSave="0" documentId="8_{247BE1E9-7D5C-4D02-9ADE-CD926C961490}" xr6:coauthVersionLast="47" xr6:coauthVersionMax="47" xr10:uidLastSave="{00000000-0000-0000-0000-000000000000}"/>
  <bookViews>
    <workbookView xWindow="-120" yWindow="-120" windowWidth="29040" windowHeight="15720" xr2:uid="{38D138F8-E544-409F-B106-A0933BF7DEE7}"/>
  </bookViews>
  <sheets>
    <sheet name="Budget revisions" sheetId="3" r:id="rId1"/>
    <sheet name="Income and Variance Unadj" sheetId="1" r:id="rId2"/>
  </sheets>
  <definedNames>
    <definedName name="_xlnm.Print_Area" localSheetId="1">'Income and Variance Unadj'!$A$1:$J$101</definedName>
    <definedName name="_xlnm.Print_Titles" localSheetId="0">'Budget revisions'!$1:$6</definedName>
    <definedName name="_xlnm.Print_Titles" localSheetId="1">'Income and Variance Unadj'!$1:$7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3" l="1"/>
  <c r="E31" i="3"/>
  <c r="G23" i="3"/>
  <c r="E23" i="3"/>
  <c r="G22" i="3"/>
  <c r="E22" i="3"/>
  <c r="E25" i="3"/>
  <c r="F25" i="3" l="1"/>
  <c r="G25" i="3" s="1"/>
  <c r="G15" i="3" l="1"/>
  <c r="E15" i="3"/>
  <c r="I57" i="1"/>
  <c r="D7" i="1"/>
  <c r="G30" i="3"/>
  <c r="G32" i="3"/>
  <c r="G29" i="3"/>
  <c r="G10" i="3"/>
  <c r="G11" i="3"/>
  <c r="G12" i="3"/>
  <c r="G13" i="3"/>
  <c r="G14" i="3"/>
  <c r="G16" i="3"/>
  <c r="G17" i="3"/>
  <c r="G18" i="3"/>
  <c r="G19" i="3"/>
  <c r="G20" i="3"/>
  <c r="G21" i="3"/>
  <c r="G24" i="3"/>
  <c r="G9" i="3"/>
  <c r="E32" i="3"/>
  <c r="E29" i="3"/>
  <c r="E24" i="3"/>
  <c r="E21" i="3"/>
  <c r="E20" i="3"/>
  <c r="E19" i="3"/>
  <c r="E18" i="3"/>
  <c r="E17" i="3"/>
  <c r="E16" i="3"/>
  <c r="E14" i="3"/>
  <c r="E13" i="3"/>
  <c r="E12" i="3"/>
  <c r="E11" i="3"/>
  <c r="E10" i="3"/>
  <c r="E9" i="3"/>
  <c r="E4" i="3"/>
  <c r="I4" i="1"/>
  <c r="G94" i="1"/>
  <c r="E94" i="1"/>
  <c r="D94" i="1"/>
  <c r="I93" i="1"/>
  <c r="I92" i="1"/>
  <c r="I91" i="1"/>
  <c r="I90" i="1"/>
  <c r="I89" i="1"/>
  <c r="I88" i="1"/>
  <c r="G85" i="1"/>
  <c r="E85" i="1"/>
  <c r="D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G67" i="1"/>
  <c r="E67" i="1"/>
  <c r="D67" i="1"/>
  <c r="I66" i="1"/>
  <c r="I65" i="1"/>
  <c r="I64" i="1"/>
  <c r="I63" i="1"/>
  <c r="I62" i="1"/>
  <c r="I61" i="1"/>
  <c r="I60" i="1"/>
  <c r="I59" i="1"/>
  <c r="I58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E96" i="1" l="1"/>
  <c r="E103" i="1" s="1"/>
  <c r="I94" i="1"/>
  <c r="D96" i="1"/>
  <c r="D103" i="1" s="1"/>
  <c r="I67" i="1"/>
  <c r="G96" i="1"/>
  <c r="G98" i="1" s="1"/>
  <c r="D102" i="1"/>
  <c r="E102" i="1"/>
  <c r="I85" i="1"/>
  <c r="I96" i="1" l="1"/>
  <c r="E98" i="1"/>
  <c r="I98" i="1" s="1"/>
  <c r="D98" i="1"/>
  <c r="D100" i="1" s="1"/>
  <c r="E100" i="1" l="1"/>
</calcChain>
</file>

<file path=xl/sharedStrings.xml><?xml version="1.0" encoding="utf-8"?>
<sst xmlns="http://schemas.openxmlformats.org/spreadsheetml/2006/main" count="159" uniqueCount="136">
  <si>
    <t>Town of Millville</t>
  </si>
  <si>
    <t>Statement of Income &amp; Expenses with Variance to Budget</t>
  </si>
  <si>
    <t>Month</t>
  </si>
  <si>
    <t>Year to Date</t>
  </si>
  <si>
    <t>FY '23</t>
  </si>
  <si>
    <t>% of Budget</t>
  </si>
  <si>
    <t>Notes</t>
  </si>
  <si>
    <t>May '22 - Jan '23</t>
  </si>
  <si>
    <t>Approved</t>
  </si>
  <si>
    <t>YTD</t>
  </si>
  <si>
    <t xml:space="preserve"> </t>
  </si>
  <si>
    <t>Income</t>
  </si>
  <si>
    <t>Budget</t>
  </si>
  <si>
    <t>9 mo into year;</t>
  </si>
  <si>
    <t>3 mo remaining</t>
  </si>
  <si>
    <t>Review re-site/TOPO</t>
  </si>
  <si>
    <t>SCAT Dinner Hosted by Town</t>
  </si>
  <si>
    <t>Expense</t>
  </si>
  <si>
    <t>General Fund Expense</t>
  </si>
  <si>
    <t>Accounting/Financial Services</t>
  </si>
  <si>
    <t>Advertising</t>
  </si>
  <si>
    <t>Code Red Automated Messages</t>
  </si>
  <si>
    <t>Awards, Gifts, Flowers</t>
  </si>
  <si>
    <t>Build.&amp; Gr.--Maint./Landscaping</t>
  </si>
  <si>
    <t>Building/Grounds - Equip/Tools/Uniforms</t>
  </si>
  <si>
    <t>Cable/Internet/Security System</t>
  </si>
  <si>
    <t>Computer Maintenance/Copier/Software</t>
  </si>
  <si>
    <t>Dues/Member./Subscr/Mtgs.</t>
  </si>
  <si>
    <t>Educational Training</t>
  </si>
  <si>
    <t>Elections</t>
  </si>
  <si>
    <t>Emergency Supplies</t>
  </si>
  <si>
    <t>Fire Company-Millville</t>
  </si>
  <si>
    <t>Truck Maintenance/Ins/Gas</t>
  </si>
  <si>
    <t>Insurance--Bonding</t>
  </si>
  <si>
    <t>Insurance--Flood</t>
  </si>
  <si>
    <t>Insurance--Gen. Lia./Property</t>
  </si>
  <si>
    <t xml:space="preserve">Insurance--Health &amp; Dental  </t>
  </si>
  <si>
    <t>Insurance-Prof. Liability</t>
  </si>
  <si>
    <t>Insurance--Worker's. Comp.</t>
  </si>
  <si>
    <t>Legal</t>
  </si>
  <si>
    <t>Independent Counsel</t>
  </si>
  <si>
    <t>Mileage/Other Reimbursements</t>
  </si>
  <si>
    <t>Other Misc Expense</t>
  </si>
  <si>
    <t>Office Equipment/Furniture</t>
  </si>
  <si>
    <t>Office Supplies</t>
  </si>
  <si>
    <t>Payroll</t>
  </si>
  <si>
    <t>Payroll Processing Fees</t>
  </si>
  <si>
    <t>Payroll Taxes</t>
  </si>
  <si>
    <t>Property Maintenance Violation</t>
  </si>
  <si>
    <t>Town Match 401k (6% max)</t>
  </si>
  <si>
    <t>Back Ground/Finger Prints-Staff</t>
  </si>
  <si>
    <t>Postage/Postage Meter</t>
  </si>
  <si>
    <t>Printing</t>
  </si>
  <si>
    <t>Professional Services (Engineering)</t>
  </si>
  <si>
    <t>Professional Planning Services</t>
  </si>
  <si>
    <t>Professional Review Services</t>
  </si>
  <si>
    <t>Service Charges (Transfer Tax Processing)</t>
  </si>
  <si>
    <t>Trash Collection</t>
  </si>
  <si>
    <t>Town Park Insurance</t>
  </si>
  <si>
    <t>Town Park Repairs/Maintenance</t>
  </si>
  <si>
    <t>Town Park Supplies</t>
  </si>
  <si>
    <t>Town Park Utilities</t>
  </si>
  <si>
    <t>Town Park Misc Expenses</t>
  </si>
  <si>
    <t>Town Rental House Expenses</t>
  </si>
  <si>
    <t>Utilities--Electric</t>
  </si>
  <si>
    <t>Utilities--Propane</t>
  </si>
  <si>
    <t>Utilities--Street Lights</t>
  </si>
  <si>
    <t>Utilities--Telephone</t>
  </si>
  <si>
    <t>Utilities--Water/Water Conditioning</t>
  </si>
  <si>
    <t>Utilities --Sewer Usage</t>
  </si>
  <si>
    <t>Contingency</t>
  </si>
  <si>
    <t>Total General Expense</t>
  </si>
  <si>
    <t xml:space="preserve">Restricted Expense </t>
  </si>
  <si>
    <t>Paid From Transfer Tax</t>
  </si>
  <si>
    <t>Capital Building Improvements</t>
  </si>
  <si>
    <t>Capital Furniture/Equipment</t>
  </si>
  <si>
    <t>Capital Hardware /Software Purchases</t>
  </si>
  <si>
    <t>Land Purchase</t>
  </si>
  <si>
    <t>Public Safety Expense (S.P. Field Office)</t>
  </si>
  <si>
    <t>MV Vol Training &amp; Background Checks</t>
  </si>
  <si>
    <t>Capital Land Improvement</t>
  </si>
  <si>
    <t>Codification of General Code</t>
  </si>
  <si>
    <t>Volunteer Group Misc</t>
  </si>
  <si>
    <t>Police Coverage - Police Fund</t>
  </si>
  <si>
    <t>Evans Park Improvements</t>
  </si>
  <si>
    <t>Road Sign Maintenance</t>
  </si>
  <si>
    <t>Long-Term Reserve Study</t>
  </si>
  <si>
    <t>Total Transfer Tax Expense</t>
  </si>
  <si>
    <t>Paid From Grants/Other</t>
  </si>
  <si>
    <t xml:space="preserve">MVFC Ambulance fees </t>
  </si>
  <si>
    <t>MSA Grant Expense</t>
  </si>
  <si>
    <t>Economic Development Expense</t>
  </si>
  <si>
    <t>Sussex Cnty Rev Sharing Law Enforcement</t>
  </si>
  <si>
    <t>MVFC Grant Reimbursement</t>
  </si>
  <si>
    <t>Total Grant Expense</t>
  </si>
  <si>
    <t>Total Restricted Expense</t>
  </si>
  <si>
    <t>Total Expense</t>
  </si>
  <si>
    <t>Net Income/Expense</t>
  </si>
  <si>
    <t>General net income/expenses</t>
  </si>
  <si>
    <t>Restricted fund net income/expenses</t>
  </si>
  <si>
    <t>Expenses</t>
  </si>
  <si>
    <t>Budget Revisions</t>
  </si>
  <si>
    <t>Increase</t>
  </si>
  <si>
    <t xml:space="preserve">Revised </t>
  </si>
  <si>
    <t>Should be OK</t>
  </si>
  <si>
    <t>FY '24</t>
  </si>
  <si>
    <t>Due to Termination of former employee</t>
  </si>
  <si>
    <t>Price increase of $145.15</t>
  </si>
  <si>
    <t>Accounting</t>
  </si>
  <si>
    <t>Professional Service training/Edmunds Training</t>
  </si>
  <si>
    <t>Fire Company Millville</t>
  </si>
  <si>
    <t>Received more revenue from taxes</t>
  </si>
  <si>
    <t>Legal Services</t>
  </si>
  <si>
    <t>Purchase multiple flags outdoor and indoor</t>
  </si>
  <si>
    <t>Increase in Background test and Drug testing</t>
  </si>
  <si>
    <t>Postage/Stamps</t>
  </si>
  <si>
    <t>Professional Services</t>
  </si>
  <si>
    <t>Trash &amp; Recycling Collection</t>
  </si>
  <si>
    <t>Rate Increase</t>
  </si>
  <si>
    <t>Town Park Landscaping</t>
  </si>
  <si>
    <t>as of 12/31/23</t>
  </si>
  <si>
    <t>Due to Purchase of Town Owned Properties (Tax Ditches)</t>
  </si>
  <si>
    <t>Upcoming Tax Bills</t>
  </si>
  <si>
    <t>Contingency Plan</t>
  </si>
  <si>
    <t>New Shredder, Staff Chairs &amp; Park &amp; Rec New Desk</t>
  </si>
  <si>
    <t>Higher Demand for Town Park Supplies</t>
  </si>
  <si>
    <t>Increase copier lease at park</t>
  </si>
  <si>
    <t>MVFC Ambulance Fees</t>
  </si>
  <si>
    <t>Received more fees than Budgeted</t>
  </si>
  <si>
    <t>New LED Sign for Millville</t>
  </si>
  <si>
    <t>Background/Finger Prints Staff</t>
  </si>
  <si>
    <t>Increased invoice for creating New Website/Adobe Software</t>
  </si>
  <si>
    <t>Other Misc. Expense (Tax Ditch)</t>
  </si>
  <si>
    <t>Payment to 3rd Party Subcontractor/Termination of former Employee</t>
  </si>
  <si>
    <t>Town Park Misc. Expense</t>
  </si>
  <si>
    <t>Didn’t Budget for the Blue Gold Memorial Ceremony/,Christmas Decorations for Pavilion/Misc. Event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</si>
</sst>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\'yy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2" fillId="0" borderId="0" xfId="0" quotePrefix="1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7" fontId="4" fillId="0" borderId="0" xfId="0" quotePrefix="1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17" fontId="2" fillId="0" borderId="0" xfId="0" quotePrefix="1" applyNumberFormat="1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10" fontId="0" fillId="0" borderId="0" xfId="0" applyNumberFormat="1" applyAlignment="1" applyProtection="1">
      <alignment horizontal="center"/>
      <protection locked="0"/>
    </xf>
    <xf numFmtId="3" fontId="4" fillId="0" borderId="0" xfId="0" applyNumberFormat="1" applyFont="1" applyProtection="1">
      <protection locked="0"/>
    </xf>
    <xf numFmtId="10" fontId="0" fillId="0" borderId="0" xfId="0" applyNumberFormat="1" applyProtection="1">
      <protection locked="0"/>
    </xf>
    <xf numFmtId="0" fontId="9" fillId="0" borderId="0" xfId="0" applyFont="1" applyProtection="1">
      <protection locked="0"/>
    </xf>
    <xf numFmtId="3" fontId="0" fillId="0" borderId="0" xfId="0" applyNumberFormat="1" applyProtection="1">
      <protection locked="0"/>
    </xf>
    <xf numFmtId="38" fontId="0" fillId="0" borderId="0" xfId="0" applyNumberFormat="1" applyProtection="1">
      <protection locked="0"/>
    </xf>
    <xf numFmtId="38" fontId="0" fillId="0" borderId="0" xfId="0" applyNumberFormat="1"/>
    <xf numFmtId="10" fontId="0" fillId="0" borderId="0" xfId="0" applyNumberFormat="1"/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38" fontId="7" fillId="0" borderId="0" xfId="0" applyNumberFormat="1" applyFont="1" applyProtection="1">
      <protection locked="0"/>
    </xf>
    <xf numFmtId="49" fontId="5" fillId="0" borderId="0" xfId="0" applyNumberFormat="1" applyFont="1" applyAlignment="1" applyProtection="1">
      <alignment horizontal="center" wrapText="1"/>
      <protection locked="0"/>
    </xf>
    <xf numFmtId="38" fontId="0" fillId="0" borderId="1" xfId="0" applyNumberFormat="1" applyBorder="1" applyProtection="1">
      <protection locked="0"/>
    </xf>
    <xf numFmtId="38" fontId="0" fillId="0" borderId="1" xfId="0" applyNumberFormat="1" applyBorder="1"/>
    <xf numFmtId="10" fontId="0" fillId="0" borderId="1" xfId="0" applyNumberFormat="1" applyBorder="1"/>
    <xf numFmtId="0" fontId="2" fillId="0" borderId="0" xfId="0" applyFont="1" applyProtection="1">
      <protection locked="0"/>
    </xf>
    <xf numFmtId="38" fontId="2" fillId="0" borderId="0" xfId="0" applyNumberFormat="1" applyFont="1" applyProtection="1">
      <protection locked="0"/>
    </xf>
    <xf numFmtId="38" fontId="2" fillId="0" borderId="0" xfId="0" applyNumberFormat="1" applyFont="1"/>
    <xf numFmtId="10" fontId="2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38" fontId="2" fillId="0" borderId="2" xfId="0" applyNumberFormat="1" applyFont="1" applyBorder="1" applyProtection="1">
      <protection locked="0"/>
    </xf>
    <xf numFmtId="10" fontId="2" fillId="0" borderId="2" xfId="0" applyNumberFormat="1" applyFont="1" applyBorder="1" applyProtection="1">
      <protection locked="0"/>
    </xf>
    <xf numFmtId="38" fontId="4" fillId="0" borderId="0" xfId="0" applyNumberFormat="1" applyFont="1"/>
    <xf numFmtId="38" fontId="10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10" fontId="5" fillId="0" borderId="0" xfId="0" applyNumberFormat="1" applyFont="1" applyProtection="1">
      <protection locked="0"/>
    </xf>
    <xf numFmtId="10" fontId="5" fillId="0" borderId="0" xfId="0" applyNumberFormat="1" applyFont="1" applyAlignment="1" applyProtection="1">
      <alignment horizontal="center"/>
      <protection locked="0"/>
    </xf>
    <xf numFmtId="38" fontId="2" fillId="0" borderId="1" xfId="0" applyNumberFormat="1" applyFont="1" applyBorder="1" applyProtection="1">
      <protection locked="0"/>
    </xf>
    <xf numFmtId="38" fontId="2" fillId="0" borderId="1" xfId="0" applyNumberFormat="1" applyFont="1" applyBorder="1"/>
    <xf numFmtId="10" fontId="2" fillId="0" borderId="1" xfId="0" applyNumberFormat="1" applyFont="1" applyBorder="1" applyProtection="1">
      <protection locked="0"/>
    </xf>
    <xf numFmtId="38" fontId="2" fillId="0" borderId="2" xfId="0" applyNumberFormat="1" applyFont="1" applyBorder="1"/>
    <xf numFmtId="9" fontId="2" fillId="0" borderId="0" xfId="1" applyFont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38" fontId="7" fillId="0" borderId="3" xfId="0" applyNumberFormat="1" applyFont="1" applyBorder="1" applyProtection="1">
      <protection locked="0"/>
    </xf>
    <xf numFmtId="38" fontId="0" fillId="0" borderId="3" xfId="0" applyNumberFormat="1" applyBorder="1"/>
    <xf numFmtId="10" fontId="0" fillId="0" borderId="3" xfId="0" applyNumberFormat="1" applyBorder="1"/>
    <xf numFmtId="0" fontId="7" fillId="0" borderId="3" xfId="0" applyFont="1" applyBorder="1" applyProtection="1">
      <protection locked="0"/>
    </xf>
    <xf numFmtId="38" fontId="0" fillId="0" borderId="3" xfId="0" applyNumberFormat="1" applyBorder="1" applyProtection="1">
      <protection locked="0"/>
    </xf>
    <xf numFmtId="0" fontId="2" fillId="0" borderId="3" xfId="0" applyFont="1" applyBorder="1" applyProtection="1">
      <protection locked="0"/>
    </xf>
    <xf numFmtId="10" fontId="0" fillId="0" borderId="3" xfId="0" applyNumberFormat="1" applyBorder="1" applyProtection="1">
      <protection locked="0"/>
    </xf>
    <xf numFmtId="10" fontId="0" fillId="0" borderId="0" xfId="0" applyNumberFormat="1" applyAlignment="1" applyProtection="1">
      <alignment wrapText="1"/>
      <protection locked="0"/>
    </xf>
    <xf numFmtId="0" fontId="13" fillId="0" borderId="0" xfId="0" applyFont="1" applyProtection="1">
      <protection locked="0"/>
    </xf>
    <xf numFmtId="10" fontId="13" fillId="0" borderId="0" xfId="0" applyNumberFormat="1" applyFont="1" applyAlignment="1" applyProtection="1">
      <alignment horizontal="center"/>
      <protection locked="0"/>
    </xf>
    <xf numFmtId="0" fontId="13" fillId="0" borderId="3" xfId="0" applyFont="1" applyBorder="1" applyProtection="1">
      <protection locked="0"/>
    </xf>
    <xf numFmtId="0" fontId="13" fillId="0" borderId="3" xfId="0" applyFont="1" applyBorder="1" applyAlignment="1" applyProtection="1">
      <alignment horizontal="left" wrapText="1"/>
      <protection locked="0"/>
    </xf>
    <xf numFmtId="3" fontId="13" fillId="0" borderId="3" xfId="0" applyNumberFormat="1" applyFont="1" applyBorder="1" applyAlignment="1" applyProtection="1">
      <alignment horizontal="left"/>
      <protection locked="0"/>
    </xf>
    <xf numFmtId="10" fontId="13" fillId="0" borderId="0" xfId="0" applyNumberFormat="1" applyFont="1" applyProtection="1">
      <protection locked="0"/>
    </xf>
    <xf numFmtId="0" fontId="13" fillId="0" borderId="3" xfId="0" applyFont="1" applyBorder="1" applyAlignment="1" applyProtection="1">
      <alignment horizontal="left"/>
      <protection locked="0"/>
    </xf>
    <xf numFmtId="165" fontId="13" fillId="0" borderId="3" xfId="2" applyNumberFormat="1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4" fontId="2" fillId="0" borderId="6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horizontal="center"/>
      <protection locked="0"/>
    </xf>
    <xf numFmtId="3" fontId="2" fillId="0" borderId="6" xfId="0" applyNumberFormat="1" applyFont="1" applyBorder="1" applyAlignment="1" applyProtection="1">
      <alignment horizontal="center"/>
      <protection locked="0"/>
    </xf>
    <xf numFmtId="3" fontId="2" fillId="0" borderId="7" xfId="0" applyNumberFormat="1" applyFont="1" applyBorder="1" applyAlignment="1" applyProtection="1">
      <alignment horizontal="center"/>
      <protection locked="0"/>
    </xf>
    <xf numFmtId="9" fontId="2" fillId="0" borderId="5" xfId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4" fontId="2" fillId="0" borderId="5" xfId="0" applyNumberFormat="1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44" fontId="0" fillId="0" borderId="0" xfId="3" applyFont="1" applyProtection="1">
      <protection locked="0"/>
    </xf>
    <xf numFmtId="0" fontId="15" fillId="0" borderId="3" xfId="0" applyFont="1" applyBorder="1" applyAlignment="1" applyProtection="1">
      <alignment horizontal="center"/>
      <protection locked="0"/>
    </xf>
    <xf numFmtId="10" fontId="11" fillId="2" borderId="3" xfId="0" applyNumberFormat="1" applyFont="1" applyFill="1" applyBorder="1"/>
    <xf numFmtId="0" fontId="13" fillId="0" borderId="3" xfId="0" applyFont="1" applyBorder="1" applyAlignment="1" applyProtection="1">
      <alignment wrapTex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0" quotePrefix="1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36C5C-8FF0-4A90-9998-49C3AEAE788D}">
  <sheetPr>
    <tabColor rgb="FF00B050"/>
  </sheetPr>
  <dimension ref="A1:L72"/>
  <sheetViews>
    <sheetView tabSelected="1" zoomScaleNormal="100" workbookViewId="0">
      <pane ySplit="7" topLeftCell="A21" activePane="bottomLeft" state="frozen"/>
      <selection activeCell="D14" sqref="D14"/>
      <selection pane="bottomLeft" activeCell="H32" sqref="H32"/>
    </sheetView>
  </sheetViews>
  <sheetFormatPr defaultRowHeight="12.75" x14ac:dyDescent="0.2"/>
  <cols>
    <col min="1" max="1" width="7.85546875" style="4" customWidth="1"/>
    <col min="2" max="2" width="35.28515625" style="2" bestFit="1" customWidth="1"/>
    <col min="3" max="3" width="12" style="2" bestFit="1" customWidth="1"/>
    <col min="4" max="4" width="10.28515625" style="19" bestFit="1" customWidth="1"/>
    <col min="5" max="5" width="11.7109375" style="2" bestFit="1" customWidth="1"/>
    <col min="6" max="6" width="12.28515625" style="2" bestFit="1" customWidth="1"/>
    <col min="7" max="7" width="11.7109375" style="2" customWidth="1"/>
    <col min="8" max="8" width="48" style="60" bestFit="1" customWidth="1"/>
    <col min="9" max="9" width="8.85546875" style="2" customWidth="1"/>
    <col min="10" max="253" width="9.140625" style="2"/>
    <col min="254" max="254" width="7.85546875" style="2" customWidth="1"/>
    <col min="255" max="255" width="36.140625" style="2" customWidth="1"/>
    <col min="256" max="256" width="3.7109375" style="2" customWidth="1"/>
    <col min="257" max="257" width="14.140625" style="2" customWidth="1"/>
    <col min="258" max="258" width="2.7109375" style="2" customWidth="1"/>
    <col min="259" max="259" width="16.28515625" style="2" bestFit="1" customWidth="1"/>
    <col min="260" max="260" width="2.7109375" style="2" customWidth="1"/>
    <col min="261" max="261" width="14.42578125" style="2" customWidth="1"/>
    <col min="262" max="262" width="2.7109375" style="2" customWidth="1"/>
    <col min="263" max="263" width="11.85546875" style="2" customWidth="1"/>
    <col min="264" max="264" width="23.140625" style="2" bestFit="1" customWidth="1"/>
    <col min="265" max="265" width="8.85546875" style="2" customWidth="1"/>
    <col min="266" max="509" width="9.140625" style="2"/>
    <col min="510" max="510" width="7.85546875" style="2" customWidth="1"/>
    <col min="511" max="511" width="36.140625" style="2" customWidth="1"/>
    <col min="512" max="512" width="3.7109375" style="2" customWidth="1"/>
    <col min="513" max="513" width="14.140625" style="2" customWidth="1"/>
    <col min="514" max="514" width="2.7109375" style="2" customWidth="1"/>
    <col min="515" max="515" width="16.28515625" style="2" bestFit="1" customWidth="1"/>
    <col min="516" max="516" width="2.7109375" style="2" customWidth="1"/>
    <col min="517" max="517" width="14.42578125" style="2" customWidth="1"/>
    <col min="518" max="518" width="2.7109375" style="2" customWidth="1"/>
    <col min="519" max="519" width="11.85546875" style="2" customWidth="1"/>
    <col min="520" max="520" width="23.140625" style="2" bestFit="1" customWidth="1"/>
    <col min="521" max="521" width="8.85546875" style="2" customWidth="1"/>
    <col min="522" max="765" width="9.140625" style="2"/>
    <col min="766" max="766" width="7.85546875" style="2" customWidth="1"/>
    <col min="767" max="767" width="36.140625" style="2" customWidth="1"/>
    <col min="768" max="768" width="3.7109375" style="2" customWidth="1"/>
    <col min="769" max="769" width="14.140625" style="2" customWidth="1"/>
    <col min="770" max="770" width="2.7109375" style="2" customWidth="1"/>
    <col min="771" max="771" width="16.28515625" style="2" bestFit="1" customWidth="1"/>
    <col min="772" max="772" width="2.7109375" style="2" customWidth="1"/>
    <col min="773" max="773" width="14.42578125" style="2" customWidth="1"/>
    <col min="774" max="774" width="2.7109375" style="2" customWidth="1"/>
    <col min="775" max="775" width="11.85546875" style="2" customWidth="1"/>
    <col min="776" max="776" width="23.140625" style="2" bestFit="1" customWidth="1"/>
    <col min="777" max="777" width="8.85546875" style="2" customWidth="1"/>
    <col min="778" max="1021" width="9.140625" style="2"/>
    <col min="1022" max="1022" width="7.85546875" style="2" customWidth="1"/>
    <col min="1023" max="1023" width="36.140625" style="2" customWidth="1"/>
    <col min="1024" max="1024" width="3.7109375" style="2" customWidth="1"/>
    <col min="1025" max="1025" width="14.140625" style="2" customWidth="1"/>
    <col min="1026" max="1026" width="2.7109375" style="2" customWidth="1"/>
    <col min="1027" max="1027" width="16.28515625" style="2" bestFit="1" customWidth="1"/>
    <col min="1028" max="1028" width="2.7109375" style="2" customWidth="1"/>
    <col min="1029" max="1029" width="14.42578125" style="2" customWidth="1"/>
    <col min="1030" max="1030" width="2.7109375" style="2" customWidth="1"/>
    <col min="1031" max="1031" width="11.85546875" style="2" customWidth="1"/>
    <col min="1032" max="1032" width="23.140625" style="2" bestFit="1" customWidth="1"/>
    <col min="1033" max="1033" width="8.85546875" style="2" customWidth="1"/>
    <col min="1034" max="1277" width="9.140625" style="2"/>
    <col min="1278" max="1278" width="7.85546875" style="2" customWidth="1"/>
    <col min="1279" max="1279" width="36.140625" style="2" customWidth="1"/>
    <col min="1280" max="1280" width="3.7109375" style="2" customWidth="1"/>
    <col min="1281" max="1281" width="14.140625" style="2" customWidth="1"/>
    <col min="1282" max="1282" width="2.7109375" style="2" customWidth="1"/>
    <col min="1283" max="1283" width="16.28515625" style="2" bestFit="1" customWidth="1"/>
    <col min="1284" max="1284" width="2.7109375" style="2" customWidth="1"/>
    <col min="1285" max="1285" width="14.42578125" style="2" customWidth="1"/>
    <col min="1286" max="1286" width="2.7109375" style="2" customWidth="1"/>
    <col min="1287" max="1287" width="11.85546875" style="2" customWidth="1"/>
    <col min="1288" max="1288" width="23.140625" style="2" bestFit="1" customWidth="1"/>
    <col min="1289" max="1289" width="8.85546875" style="2" customWidth="1"/>
    <col min="1290" max="1533" width="9.140625" style="2"/>
    <col min="1534" max="1534" width="7.85546875" style="2" customWidth="1"/>
    <col min="1535" max="1535" width="36.140625" style="2" customWidth="1"/>
    <col min="1536" max="1536" width="3.7109375" style="2" customWidth="1"/>
    <col min="1537" max="1537" width="14.140625" style="2" customWidth="1"/>
    <col min="1538" max="1538" width="2.7109375" style="2" customWidth="1"/>
    <col min="1539" max="1539" width="16.28515625" style="2" bestFit="1" customWidth="1"/>
    <col min="1540" max="1540" width="2.7109375" style="2" customWidth="1"/>
    <col min="1541" max="1541" width="14.42578125" style="2" customWidth="1"/>
    <col min="1542" max="1542" width="2.7109375" style="2" customWidth="1"/>
    <col min="1543" max="1543" width="11.85546875" style="2" customWidth="1"/>
    <col min="1544" max="1544" width="23.140625" style="2" bestFit="1" customWidth="1"/>
    <col min="1545" max="1545" width="8.85546875" style="2" customWidth="1"/>
    <col min="1546" max="1789" width="9.140625" style="2"/>
    <col min="1790" max="1790" width="7.85546875" style="2" customWidth="1"/>
    <col min="1791" max="1791" width="36.140625" style="2" customWidth="1"/>
    <col min="1792" max="1792" width="3.7109375" style="2" customWidth="1"/>
    <col min="1793" max="1793" width="14.140625" style="2" customWidth="1"/>
    <col min="1794" max="1794" width="2.7109375" style="2" customWidth="1"/>
    <col min="1795" max="1795" width="16.28515625" style="2" bestFit="1" customWidth="1"/>
    <col min="1796" max="1796" width="2.7109375" style="2" customWidth="1"/>
    <col min="1797" max="1797" width="14.42578125" style="2" customWidth="1"/>
    <col min="1798" max="1798" width="2.7109375" style="2" customWidth="1"/>
    <col min="1799" max="1799" width="11.85546875" style="2" customWidth="1"/>
    <col min="1800" max="1800" width="23.140625" style="2" bestFit="1" customWidth="1"/>
    <col min="1801" max="1801" width="8.85546875" style="2" customWidth="1"/>
    <col min="1802" max="2045" width="9.140625" style="2"/>
    <col min="2046" max="2046" width="7.85546875" style="2" customWidth="1"/>
    <col min="2047" max="2047" width="36.140625" style="2" customWidth="1"/>
    <col min="2048" max="2048" width="3.7109375" style="2" customWidth="1"/>
    <col min="2049" max="2049" width="14.140625" style="2" customWidth="1"/>
    <col min="2050" max="2050" width="2.7109375" style="2" customWidth="1"/>
    <col min="2051" max="2051" width="16.28515625" style="2" bestFit="1" customWidth="1"/>
    <col min="2052" max="2052" width="2.7109375" style="2" customWidth="1"/>
    <col min="2053" max="2053" width="14.42578125" style="2" customWidth="1"/>
    <col min="2054" max="2054" width="2.7109375" style="2" customWidth="1"/>
    <col min="2055" max="2055" width="11.85546875" style="2" customWidth="1"/>
    <col min="2056" max="2056" width="23.140625" style="2" bestFit="1" customWidth="1"/>
    <col min="2057" max="2057" width="8.85546875" style="2" customWidth="1"/>
    <col min="2058" max="2301" width="9.140625" style="2"/>
    <col min="2302" max="2302" width="7.85546875" style="2" customWidth="1"/>
    <col min="2303" max="2303" width="36.140625" style="2" customWidth="1"/>
    <col min="2304" max="2304" width="3.7109375" style="2" customWidth="1"/>
    <col min="2305" max="2305" width="14.140625" style="2" customWidth="1"/>
    <col min="2306" max="2306" width="2.7109375" style="2" customWidth="1"/>
    <col min="2307" max="2307" width="16.28515625" style="2" bestFit="1" customWidth="1"/>
    <col min="2308" max="2308" width="2.7109375" style="2" customWidth="1"/>
    <col min="2309" max="2309" width="14.42578125" style="2" customWidth="1"/>
    <col min="2310" max="2310" width="2.7109375" style="2" customWidth="1"/>
    <col min="2311" max="2311" width="11.85546875" style="2" customWidth="1"/>
    <col min="2312" max="2312" width="23.140625" style="2" bestFit="1" customWidth="1"/>
    <col min="2313" max="2313" width="8.85546875" style="2" customWidth="1"/>
    <col min="2314" max="2557" width="9.140625" style="2"/>
    <col min="2558" max="2558" width="7.85546875" style="2" customWidth="1"/>
    <col min="2559" max="2559" width="36.140625" style="2" customWidth="1"/>
    <col min="2560" max="2560" width="3.7109375" style="2" customWidth="1"/>
    <col min="2561" max="2561" width="14.140625" style="2" customWidth="1"/>
    <col min="2562" max="2562" width="2.7109375" style="2" customWidth="1"/>
    <col min="2563" max="2563" width="16.28515625" style="2" bestFit="1" customWidth="1"/>
    <col min="2564" max="2564" width="2.7109375" style="2" customWidth="1"/>
    <col min="2565" max="2565" width="14.42578125" style="2" customWidth="1"/>
    <col min="2566" max="2566" width="2.7109375" style="2" customWidth="1"/>
    <col min="2567" max="2567" width="11.85546875" style="2" customWidth="1"/>
    <col min="2568" max="2568" width="23.140625" style="2" bestFit="1" customWidth="1"/>
    <col min="2569" max="2569" width="8.85546875" style="2" customWidth="1"/>
    <col min="2570" max="2813" width="9.140625" style="2"/>
    <col min="2814" max="2814" width="7.85546875" style="2" customWidth="1"/>
    <col min="2815" max="2815" width="36.140625" style="2" customWidth="1"/>
    <col min="2816" max="2816" width="3.7109375" style="2" customWidth="1"/>
    <col min="2817" max="2817" width="14.140625" style="2" customWidth="1"/>
    <col min="2818" max="2818" width="2.7109375" style="2" customWidth="1"/>
    <col min="2819" max="2819" width="16.28515625" style="2" bestFit="1" customWidth="1"/>
    <col min="2820" max="2820" width="2.7109375" style="2" customWidth="1"/>
    <col min="2821" max="2821" width="14.42578125" style="2" customWidth="1"/>
    <col min="2822" max="2822" width="2.7109375" style="2" customWidth="1"/>
    <col min="2823" max="2823" width="11.85546875" style="2" customWidth="1"/>
    <col min="2824" max="2824" width="23.140625" style="2" bestFit="1" customWidth="1"/>
    <col min="2825" max="2825" width="8.85546875" style="2" customWidth="1"/>
    <col min="2826" max="3069" width="9.140625" style="2"/>
    <col min="3070" max="3070" width="7.85546875" style="2" customWidth="1"/>
    <col min="3071" max="3071" width="36.140625" style="2" customWidth="1"/>
    <col min="3072" max="3072" width="3.7109375" style="2" customWidth="1"/>
    <col min="3073" max="3073" width="14.140625" style="2" customWidth="1"/>
    <col min="3074" max="3074" width="2.7109375" style="2" customWidth="1"/>
    <col min="3075" max="3075" width="16.28515625" style="2" bestFit="1" customWidth="1"/>
    <col min="3076" max="3076" width="2.7109375" style="2" customWidth="1"/>
    <col min="3077" max="3077" width="14.42578125" style="2" customWidth="1"/>
    <col min="3078" max="3078" width="2.7109375" style="2" customWidth="1"/>
    <col min="3079" max="3079" width="11.85546875" style="2" customWidth="1"/>
    <col min="3080" max="3080" width="23.140625" style="2" bestFit="1" customWidth="1"/>
    <col min="3081" max="3081" width="8.85546875" style="2" customWidth="1"/>
    <col min="3082" max="3325" width="9.140625" style="2"/>
    <col min="3326" max="3326" width="7.85546875" style="2" customWidth="1"/>
    <col min="3327" max="3327" width="36.140625" style="2" customWidth="1"/>
    <col min="3328" max="3328" width="3.7109375" style="2" customWidth="1"/>
    <col min="3329" max="3329" width="14.140625" style="2" customWidth="1"/>
    <col min="3330" max="3330" width="2.7109375" style="2" customWidth="1"/>
    <col min="3331" max="3331" width="16.28515625" style="2" bestFit="1" customWidth="1"/>
    <col min="3332" max="3332" width="2.7109375" style="2" customWidth="1"/>
    <col min="3333" max="3333" width="14.42578125" style="2" customWidth="1"/>
    <col min="3334" max="3334" width="2.7109375" style="2" customWidth="1"/>
    <col min="3335" max="3335" width="11.85546875" style="2" customWidth="1"/>
    <col min="3336" max="3336" width="23.140625" style="2" bestFit="1" customWidth="1"/>
    <col min="3337" max="3337" width="8.85546875" style="2" customWidth="1"/>
    <col min="3338" max="3581" width="9.140625" style="2"/>
    <col min="3582" max="3582" width="7.85546875" style="2" customWidth="1"/>
    <col min="3583" max="3583" width="36.140625" style="2" customWidth="1"/>
    <col min="3584" max="3584" width="3.7109375" style="2" customWidth="1"/>
    <col min="3585" max="3585" width="14.140625" style="2" customWidth="1"/>
    <col min="3586" max="3586" width="2.7109375" style="2" customWidth="1"/>
    <col min="3587" max="3587" width="16.28515625" style="2" bestFit="1" customWidth="1"/>
    <col min="3588" max="3588" width="2.7109375" style="2" customWidth="1"/>
    <col min="3589" max="3589" width="14.42578125" style="2" customWidth="1"/>
    <col min="3590" max="3590" width="2.7109375" style="2" customWidth="1"/>
    <col min="3591" max="3591" width="11.85546875" style="2" customWidth="1"/>
    <col min="3592" max="3592" width="23.140625" style="2" bestFit="1" customWidth="1"/>
    <col min="3593" max="3593" width="8.85546875" style="2" customWidth="1"/>
    <col min="3594" max="3837" width="9.140625" style="2"/>
    <col min="3838" max="3838" width="7.85546875" style="2" customWidth="1"/>
    <col min="3839" max="3839" width="36.140625" style="2" customWidth="1"/>
    <col min="3840" max="3840" width="3.7109375" style="2" customWidth="1"/>
    <col min="3841" max="3841" width="14.140625" style="2" customWidth="1"/>
    <col min="3842" max="3842" width="2.7109375" style="2" customWidth="1"/>
    <col min="3843" max="3843" width="16.28515625" style="2" bestFit="1" customWidth="1"/>
    <col min="3844" max="3844" width="2.7109375" style="2" customWidth="1"/>
    <col min="3845" max="3845" width="14.42578125" style="2" customWidth="1"/>
    <col min="3846" max="3846" width="2.7109375" style="2" customWidth="1"/>
    <col min="3847" max="3847" width="11.85546875" style="2" customWidth="1"/>
    <col min="3848" max="3848" width="23.140625" style="2" bestFit="1" customWidth="1"/>
    <col min="3849" max="3849" width="8.85546875" style="2" customWidth="1"/>
    <col min="3850" max="4093" width="9.140625" style="2"/>
    <col min="4094" max="4094" width="7.85546875" style="2" customWidth="1"/>
    <col min="4095" max="4095" width="36.140625" style="2" customWidth="1"/>
    <col min="4096" max="4096" width="3.7109375" style="2" customWidth="1"/>
    <col min="4097" max="4097" width="14.140625" style="2" customWidth="1"/>
    <col min="4098" max="4098" width="2.7109375" style="2" customWidth="1"/>
    <col min="4099" max="4099" width="16.28515625" style="2" bestFit="1" customWidth="1"/>
    <col min="4100" max="4100" width="2.7109375" style="2" customWidth="1"/>
    <col min="4101" max="4101" width="14.42578125" style="2" customWidth="1"/>
    <col min="4102" max="4102" width="2.7109375" style="2" customWidth="1"/>
    <col min="4103" max="4103" width="11.85546875" style="2" customWidth="1"/>
    <col min="4104" max="4104" width="23.140625" style="2" bestFit="1" customWidth="1"/>
    <col min="4105" max="4105" width="8.85546875" style="2" customWidth="1"/>
    <col min="4106" max="4349" width="9.140625" style="2"/>
    <col min="4350" max="4350" width="7.85546875" style="2" customWidth="1"/>
    <col min="4351" max="4351" width="36.140625" style="2" customWidth="1"/>
    <col min="4352" max="4352" width="3.7109375" style="2" customWidth="1"/>
    <col min="4353" max="4353" width="14.140625" style="2" customWidth="1"/>
    <col min="4354" max="4354" width="2.7109375" style="2" customWidth="1"/>
    <col min="4355" max="4355" width="16.28515625" style="2" bestFit="1" customWidth="1"/>
    <col min="4356" max="4356" width="2.7109375" style="2" customWidth="1"/>
    <col min="4357" max="4357" width="14.42578125" style="2" customWidth="1"/>
    <col min="4358" max="4358" width="2.7109375" style="2" customWidth="1"/>
    <col min="4359" max="4359" width="11.85546875" style="2" customWidth="1"/>
    <col min="4360" max="4360" width="23.140625" style="2" bestFit="1" customWidth="1"/>
    <col min="4361" max="4361" width="8.85546875" style="2" customWidth="1"/>
    <col min="4362" max="4605" width="9.140625" style="2"/>
    <col min="4606" max="4606" width="7.85546875" style="2" customWidth="1"/>
    <col min="4607" max="4607" width="36.140625" style="2" customWidth="1"/>
    <col min="4608" max="4608" width="3.7109375" style="2" customWidth="1"/>
    <col min="4609" max="4609" width="14.140625" style="2" customWidth="1"/>
    <col min="4610" max="4610" width="2.7109375" style="2" customWidth="1"/>
    <col min="4611" max="4611" width="16.28515625" style="2" bestFit="1" customWidth="1"/>
    <col min="4612" max="4612" width="2.7109375" style="2" customWidth="1"/>
    <col min="4613" max="4613" width="14.42578125" style="2" customWidth="1"/>
    <col min="4614" max="4614" width="2.7109375" style="2" customWidth="1"/>
    <col min="4615" max="4615" width="11.85546875" style="2" customWidth="1"/>
    <col min="4616" max="4616" width="23.140625" style="2" bestFit="1" customWidth="1"/>
    <col min="4617" max="4617" width="8.85546875" style="2" customWidth="1"/>
    <col min="4618" max="4861" width="9.140625" style="2"/>
    <col min="4862" max="4862" width="7.85546875" style="2" customWidth="1"/>
    <col min="4863" max="4863" width="36.140625" style="2" customWidth="1"/>
    <col min="4864" max="4864" width="3.7109375" style="2" customWidth="1"/>
    <col min="4865" max="4865" width="14.140625" style="2" customWidth="1"/>
    <col min="4866" max="4866" width="2.7109375" style="2" customWidth="1"/>
    <col min="4867" max="4867" width="16.28515625" style="2" bestFit="1" customWidth="1"/>
    <col min="4868" max="4868" width="2.7109375" style="2" customWidth="1"/>
    <col min="4869" max="4869" width="14.42578125" style="2" customWidth="1"/>
    <col min="4870" max="4870" width="2.7109375" style="2" customWidth="1"/>
    <col min="4871" max="4871" width="11.85546875" style="2" customWidth="1"/>
    <col min="4872" max="4872" width="23.140625" style="2" bestFit="1" customWidth="1"/>
    <col min="4873" max="4873" width="8.85546875" style="2" customWidth="1"/>
    <col min="4874" max="5117" width="9.140625" style="2"/>
    <col min="5118" max="5118" width="7.85546875" style="2" customWidth="1"/>
    <col min="5119" max="5119" width="36.140625" style="2" customWidth="1"/>
    <col min="5120" max="5120" width="3.7109375" style="2" customWidth="1"/>
    <col min="5121" max="5121" width="14.140625" style="2" customWidth="1"/>
    <col min="5122" max="5122" width="2.7109375" style="2" customWidth="1"/>
    <col min="5123" max="5123" width="16.28515625" style="2" bestFit="1" customWidth="1"/>
    <col min="5124" max="5124" width="2.7109375" style="2" customWidth="1"/>
    <col min="5125" max="5125" width="14.42578125" style="2" customWidth="1"/>
    <col min="5126" max="5126" width="2.7109375" style="2" customWidth="1"/>
    <col min="5127" max="5127" width="11.85546875" style="2" customWidth="1"/>
    <col min="5128" max="5128" width="23.140625" style="2" bestFit="1" customWidth="1"/>
    <col min="5129" max="5129" width="8.85546875" style="2" customWidth="1"/>
    <col min="5130" max="5373" width="9.140625" style="2"/>
    <col min="5374" max="5374" width="7.85546875" style="2" customWidth="1"/>
    <col min="5375" max="5375" width="36.140625" style="2" customWidth="1"/>
    <col min="5376" max="5376" width="3.7109375" style="2" customWidth="1"/>
    <col min="5377" max="5377" width="14.140625" style="2" customWidth="1"/>
    <col min="5378" max="5378" width="2.7109375" style="2" customWidth="1"/>
    <col min="5379" max="5379" width="16.28515625" style="2" bestFit="1" customWidth="1"/>
    <col min="5380" max="5380" width="2.7109375" style="2" customWidth="1"/>
    <col min="5381" max="5381" width="14.42578125" style="2" customWidth="1"/>
    <col min="5382" max="5382" width="2.7109375" style="2" customWidth="1"/>
    <col min="5383" max="5383" width="11.85546875" style="2" customWidth="1"/>
    <col min="5384" max="5384" width="23.140625" style="2" bestFit="1" customWidth="1"/>
    <col min="5385" max="5385" width="8.85546875" style="2" customWidth="1"/>
    <col min="5386" max="5629" width="9.140625" style="2"/>
    <col min="5630" max="5630" width="7.85546875" style="2" customWidth="1"/>
    <col min="5631" max="5631" width="36.140625" style="2" customWidth="1"/>
    <col min="5632" max="5632" width="3.7109375" style="2" customWidth="1"/>
    <col min="5633" max="5633" width="14.140625" style="2" customWidth="1"/>
    <col min="5634" max="5634" width="2.7109375" style="2" customWidth="1"/>
    <col min="5635" max="5635" width="16.28515625" style="2" bestFit="1" customWidth="1"/>
    <col min="5636" max="5636" width="2.7109375" style="2" customWidth="1"/>
    <col min="5637" max="5637" width="14.42578125" style="2" customWidth="1"/>
    <col min="5638" max="5638" width="2.7109375" style="2" customWidth="1"/>
    <col min="5639" max="5639" width="11.85546875" style="2" customWidth="1"/>
    <col min="5640" max="5640" width="23.140625" style="2" bestFit="1" customWidth="1"/>
    <col min="5641" max="5641" width="8.85546875" style="2" customWidth="1"/>
    <col min="5642" max="5885" width="9.140625" style="2"/>
    <col min="5886" max="5886" width="7.85546875" style="2" customWidth="1"/>
    <col min="5887" max="5887" width="36.140625" style="2" customWidth="1"/>
    <col min="5888" max="5888" width="3.7109375" style="2" customWidth="1"/>
    <col min="5889" max="5889" width="14.140625" style="2" customWidth="1"/>
    <col min="5890" max="5890" width="2.7109375" style="2" customWidth="1"/>
    <col min="5891" max="5891" width="16.28515625" style="2" bestFit="1" customWidth="1"/>
    <col min="5892" max="5892" width="2.7109375" style="2" customWidth="1"/>
    <col min="5893" max="5893" width="14.42578125" style="2" customWidth="1"/>
    <col min="5894" max="5894" width="2.7109375" style="2" customWidth="1"/>
    <col min="5895" max="5895" width="11.85546875" style="2" customWidth="1"/>
    <col min="5896" max="5896" width="23.140625" style="2" bestFit="1" customWidth="1"/>
    <col min="5897" max="5897" width="8.85546875" style="2" customWidth="1"/>
    <col min="5898" max="6141" width="9.140625" style="2"/>
    <col min="6142" max="6142" width="7.85546875" style="2" customWidth="1"/>
    <col min="6143" max="6143" width="36.140625" style="2" customWidth="1"/>
    <col min="6144" max="6144" width="3.7109375" style="2" customWidth="1"/>
    <col min="6145" max="6145" width="14.140625" style="2" customWidth="1"/>
    <col min="6146" max="6146" width="2.7109375" style="2" customWidth="1"/>
    <col min="6147" max="6147" width="16.28515625" style="2" bestFit="1" customWidth="1"/>
    <col min="6148" max="6148" width="2.7109375" style="2" customWidth="1"/>
    <col min="6149" max="6149" width="14.42578125" style="2" customWidth="1"/>
    <col min="6150" max="6150" width="2.7109375" style="2" customWidth="1"/>
    <col min="6151" max="6151" width="11.85546875" style="2" customWidth="1"/>
    <col min="6152" max="6152" width="23.140625" style="2" bestFit="1" customWidth="1"/>
    <col min="6153" max="6153" width="8.85546875" style="2" customWidth="1"/>
    <col min="6154" max="6397" width="9.140625" style="2"/>
    <col min="6398" max="6398" width="7.85546875" style="2" customWidth="1"/>
    <col min="6399" max="6399" width="36.140625" style="2" customWidth="1"/>
    <col min="6400" max="6400" width="3.7109375" style="2" customWidth="1"/>
    <col min="6401" max="6401" width="14.140625" style="2" customWidth="1"/>
    <col min="6402" max="6402" width="2.7109375" style="2" customWidth="1"/>
    <col min="6403" max="6403" width="16.28515625" style="2" bestFit="1" customWidth="1"/>
    <col min="6404" max="6404" width="2.7109375" style="2" customWidth="1"/>
    <col min="6405" max="6405" width="14.42578125" style="2" customWidth="1"/>
    <col min="6406" max="6406" width="2.7109375" style="2" customWidth="1"/>
    <col min="6407" max="6407" width="11.85546875" style="2" customWidth="1"/>
    <col min="6408" max="6408" width="23.140625" style="2" bestFit="1" customWidth="1"/>
    <col min="6409" max="6409" width="8.85546875" style="2" customWidth="1"/>
    <col min="6410" max="6653" width="9.140625" style="2"/>
    <col min="6654" max="6654" width="7.85546875" style="2" customWidth="1"/>
    <col min="6655" max="6655" width="36.140625" style="2" customWidth="1"/>
    <col min="6656" max="6656" width="3.7109375" style="2" customWidth="1"/>
    <col min="6657" max="6657" width="14.140625" style="2" customWidth="1"/>
    <col min="6658" max="6658" width="2.7109375" style="2" customWidth="1"/>
    <col min="6659" max="6659" width="16.28515625" style="2" bestFit="1" customWidth="1"/>
    <col min="6660" max="6660" width="2.7109375" style="2" customWidth="1"/>
    <col min="6661" max="6661" width="14.42578125" style="2" customWidth="1"/>
    <col min="6662" max="6662" width="2.7109375" style="2" customWidth="1"/>
    <col min="6663" max="6663" width="11.85546875" style="2" customWidth="1"/>
    <col min="6664" max="6664" width="23.140625" style="2" bestFit="1" customWidth="1"/>
    <col min="6665" max="6665" width="8.85546875" style="2" customWidth="1"/>
    <col min="6666" max="6909" width="9.140625" style="2"/>
    <col min="6910" max="6910" width="7.85546875" style="2" customWidth="1"/>
    <col min="6911" max="6911" width="36.140625" style="2" customWidth="1"/>
    <col min="6912" max="6912" width="3.7109375" style="2" customWidth="1"/>
    <col min="6913" max="6913" width="14.140625" style="2" customWidth="1"/>
    <col min="6914" max="6914" width="2.7109375" style="2" customWidth="1"/>
    <col min="6915" max="6915" width="16.28515625" style="2" bestFit="1" customWidth="1"/>
    <col min="6916" max="6916" width="2.7109375" style="2" customWidth="1"/>
    <col min="6917" max="6917" width="14.42578125" style="2" customWidth="1"/>
    <col min="6918" max="6918" width="2.7109375" style="2" customWidth="1"/>
    <col min="6919" max="6919" width="11.85546875" style="2" customWidth="1"/>
    <col min="6920" max="6920" width="23.140625" style="2" bestFit="1" customWidth="1"/>
    <col min="6921" max="6921" width="8.85546875" style="2" customWidth="1"/>
    <col min="6922" max="7165" width="9.140625" style="2"/>
    <col min="7166" max="7166" width="7.85546875" style="2" customWidth="1"/>
    <col min="7167" max="7167" width="36.140625" style="2" customWidth="1"/>
    <col min="7168" max="7168" width="3.7109375" style="2" customWidth="1"/>
    <col min="7169" max="7169" width="14.140625" style="2" customWidth="1"/>
    <col min="7170" max="7170" width="2.7109375" style="2" customWidth="1"/>
    <col min="7171" max="7171" width="16.28515625" style="2" bestFit="1" customWidth="1"/>
    <col min="7172" max="7172" width="2.7109375" style="2" customWidth="1"/>
    <col min="7173" max="7173" width="14.42578125" style="2" customWidth="1"/>
    <col min="7174" max="7174" width="2.7109375" style="2" customWidth="1"/>
    <col min="7175" max="7175" width="11.85546875" style="2" customWidth="1"/>
    <col min="7176" max="7176" width="23.140625" style="2" bestFit="1" customWidth="1"/>
    <col min="7177" max="7177" width="8.85546875" style="2" customWidth="1"/>
    <col min="7178" max="7421" width="9.140625" style="2"/>
    <col min="7422" max="7422" width="7.85546875" style="2" customWidth="1"/>
    <col min="7423" max="7423" width="36.140625" style="2" customWidth="1"/>
    <col min="7424" max="7424" width="3.7109375" style="2" customWidth="1"/>
    <col min="7425" max="7425" width="14.140625" style="2" customWidth="1"/>
    <col min="7426" max="7426" width="2.7109375" style="2" customWidth="1"/>
    <col min="7427" max="7427" width="16.28515625" style="2" bestFit="1" customWidth="1"/>
    <col min="7428" max="7428" width="2.7109375" style="2" customWidth="1"/>
    <col min="7429" max="7429" width="14.42578125" style="2" customWidth="1"/>
    <col min="7430" max="7430" width="2.7109375" style="2" customWidth="1"/>
    <col min="7431" max="7431" width="11.85546875" style="2" customWidth="1"/>
    <col min="7432" max="7432" width="23.140625" style="2" bestFit="1" customWidth="1"/>
    <col min="7433" max="7433" width="8.85546875" style="2" customWidth="1"/>
    <col min="7434" max="7677" width="9.140625" style="2"/>
    <col min="7678" max="7678" width="7.85546875" style="2" customWidth="1"/>
    <col min="7679" max="7679" width="36.140625" style="2" customWidth="1"/>
    <col min="7680" max="7680" width="3.7109375" style="2" customWidth="1"/>
    <col min="7681" max="7681" width="14.140625" style="2" customWidth="1"/>
    <col min="7682" max="7682" width="2.7109375" style="2" customWidth="1"/>
    <col min="7683" max="7683" width="16.28515625" style="2" bestFit="1" customWidth="1"/>
    <col min="7684" max="7684" width="2.7109375" style="2" customWidth="1"/>
    <col min="7685" max="7685" width="14.42578125" style="2" customWidth="1"/>
    <col min="7686" max="7686" width="2.7109375" style="2" customWidth="1"/>
    <col min="7687" max="7687" width="11.85546875" style="2" customWidth="1"/>
    <col min="7688" max="7688" width="23.140625" style="2" bestFit="1" customWidth="1"/>
    <col min="7689" max="7689" width="8.85546875" style="2" customWidth="1"/>
    <col min="7690" max="7933" width="9.140625" style="2"/>
    <col min="7934" max="7934" width="7.85546875" style="2" customWidth="1"/>
    <col min="7935" max="7935" width="36.140625" style="2" customWidth="1"/>
    <col min="7936" max="7936" width="3.7109375" style="2" customWidth="1"/>
    <col min="7937" max="7937" width="14.140625" style="2" customWidth="1"/>
    <col min="7938" max="7938" width="2.7109375" style="2" customWidth="1"/>
    <col min="7939" max="7939" width="16.28515625" style="2" bestFit="1" customWidth="1"/>
    <col min="7940" max="7940" width="2.7109375" style="2" customWidth="1"/>
    <col min="7941" max="7941" width="14.42578125" style="2" customWidth="1"/>
    <col min="7942" max="7942" width="2.7109375" style="2" customWidth="1"/>
    <col min="7943" max="7943" width="11.85546875" style="2" customWidth="1"/>
    <col min="7944" max="7944" width="23.140625" style="2" bestFit="1" customWidth="1"/>
    <col min="7945" max="7945" width="8.85546875" style="2" customWidth="1"/>
    <col min="7946" max="8189" width="9.140625" style="2"/>
    <col min="8190" max="8190" width="7.85546875" style="2" customWidth="1"/>
    <col min="8191" max="8191" width="36.140625" style="2" customWidth="1"/>
    <col min="8192" max="8192" width="3.7109375" style="2" customWidth="1"/>
    <col min="8193" max="8193" width="14.140625" style="2" customWidth="1"/>
    <col min="8194" max="8194" width="2.7109375" style="2" customWidth="1"/>
    <col min="8195" max="8195" width="16.28515625" style="2" bestFit="1" customWidth="1"/>
    <col min="8196" max="8196" width="2.7109375" style="2" customWidth="1"/>
    <col min="8197" max="8197" width="14.42578125" style="2" customWidth="1"/>
    <col min="8198" max="8198" width="2.7109375" style="2" customWidth="1"/>
    <col min="8199" max="8199" width="11.85546875" style="2" customWidth="1"/>
    <col min="8200" max="8200" width="23.140625" style="2" bestFit="1" customWidth="1"/>
    <col min="8201" max="8201" width="8.85546875" style="2" customWidth="1"/>
    <col min="8202" max="8445" width="9.140625" style="2"/>
    <col min="8446" max="8446" width="7.85546875" style="2" customWidth="1"/>
    <col min="8447" max="8447" width="36.140625" style="2" customWidth="1"/>
    <col min="8448" max="8448" width="3.7109375" style="2" customWidth="1"/>
    <col min="8449" max="8449" width="14.140625" style="2" customWidth="1"/>
    <col min="8450" max="8450" width="2.7109375" style="2" customWidth="1"/>
    <col min="8451" max="8451" width="16.28515625" style="2" bestFit="1" customWidth="1"/>
    <col min="8452" max="8452" width="2.7109375" style="2" customWidth="1"/>
    <col min="8453" max="8453" width="14.42578125" style="2" customWidth="1"/>
    <col min="8454" max="8454" width="2.7109375" style="2" customWidth="1"/>
    <col min="8455" max="8455" width="11.85546875" style="2" customWidth="1"/>
    <col min="8456" max="8456" width="23.140625" style="2" bestFit="1" customWidth="1"/>
    <col min="8457" max="8457" width="8.85546875" style="2" customWidth="1"/>
    <col min="8458" max="8701" width="9.140625" style="2"/>
    <col min="8702" max="8702" width="7.85546875" style="2" customWidth="1"/>
    <col min="8703" max="8703" width="36.140625" style="2" customWidth="1"/>
    <col min="8704" max="8704" width="3.7109375" style="2" customWidth="1"/>
    <col min="8705" max="8705" width="14.140625" style="2" customWidth="1"/>
    <col min="8706" max="8706" width="2.7109375" style="2" customWidth="1"/>
    <col min="8707" max="8707" width="16.28515625" style="2" bestFit="1" customWidth="1"/>
    <col min="8708" max="8708" width="2.7109375" style="2" customWidth="1"/>
    <col min="8709" max="8709" width="14.42578125" style="2" customWidth="1"/>
    <col min="8710" max="8710" width="2.7109375" style="2" customWidth="1"/>
    <col min="8711" max="8711" width="11.85546875" style="2" customWidth="1"/>
    <col min="8712" max="8712" width="23.140625" style="2" bestFit="1" customWidth="1"/>
    <col min="8713" max="8713" width="8.85546875" style="2" customWidth="1"/>
    <col min="8714" max="8957" width="9.140625" style="2"/>
    <col min="8958" max="8958" width="7.85546875" style="2" customWidth="1"/>
    <col min="8959" max="8959" width="36.140625" style="2" customWidth="1"/>
    <col min="8960" max="8960" width="3.7109375" style="2" customWidth="1"/>
    <col min="8961" max="8961" width="14.140625" style="2" customWidth="1"/>
    <col min="8962" max="8962" width="2.7109375" style="2" customWidth="1"/>
    <col min="8963" max="8963" width="16.28515625" style="2" bestFit="1" customWidth="1"/>
    <col min="8964" max="8964" width="2.7109375" style="2" customWidth="1"/>
    <col min="8965" max="8965" width="14.42578125" style="2" customWidth="1"/>
    <col min="8966" max="8966" width="2.7109375" style="2" customWidth="1"/>
    <col min="8967" max="8967" width="11.85546875" style="2" customWidth="1"/>
    <col min="8968" max="8968" width="23.140625" style="2" bestFit="1" customWidth="1"/>
    <col min="8969" max="8969" width="8.85546875" style="2" customWidth="1"/>
    <col min="8970" max="9213" width="9.140625" style="2"/>
    <col min="9214" max="9214" width="7.85546875" style="2" customWidth="1"/>
    <col min="9215" max="9215" width="36.140625" style="2" customWidth="1"/>
    <col min="9216" max="9216" width="3.7109375" style="2" customWidth="1"/>
    <col min="9217" max="9217" width="14.140625" style="2" customWidth="1"/>
    <col min="9218" max="9218" width="2.7109375" style="2" customWidth="1"/>
    <col min="9219" max="9219" width="16.28515625" style="2" bestFit="1" customWidth="1"/>
    <col min="9220" max="9220" width="2.7109375" style="2" customWidth="1"/>
    <col min="9221" max="9221" width="14.42578125" style="2" customWidth="1"/>
    <col min="9222" max="9222" width="2.7109375" style="2" customWidth="1"/>
    <col min="9223" max="9223" width="11.85546875" style="2" customWidth="1"/>
    <col min="9224" max="9224" width="23.140625" style="2" bestFit="1" customWidth="1"/>
    <col min="9225" max="9225" width="8.85546875" style="2" customWidth="1"/>
    <col min="9226" max="9469" width="9.140625" style="2"/>
    <col min="9470" max="9470" width="7.85546875" style="2" customWidth="1"/>
    <col min="9471" max="9471" width="36.140625" style="2" customWidth="1"/>
    <col min="9472" max="9472" width="3.7109375" style="2" customWidth="1"/>
    <col min="9473" max="9473" width="14.140625" style="2" customWidth="1"/>
    <col min="9474" max="9474" width="2.7109375" style="2" customWidth="1"/>
    <col min="9475" max="9475" width="16.28515625" style="2" bestFit="1" customWidth="1"/>
    <col min="9476" max="9476" width="2.7109375" style="2" customWidth="1"/>
    <col min="9477" max="9477" width="14.42578125" style="2" customWidth="1"/>
    <col min="9478" max="9478" width="2.7109375" style="2" customWidth="1"/>
    <col min="9479" max="9479" width="11.85546875" style="2" customWidth="1"/>
    <col min="9480" max="9480" width="23.140625" style="2" bestFit="1" customWidth="1"/>
    <col min="9481" max="9481" width="8.85546875" style="2" customWidth="1"/>
    <col min="9482" max="9725" width="9.140625" style="2"/>
    <col min="9726" max="9726" width="7.85546875" style="2" customWidth="1"/>
    <col min="9727" max="9727" width="36.140625" style="2" customWidth="1"/>
    <col min="9728" max="9728" width="3.7109375" style="2" customWidth="1"/>
    <col min="9729" max="9729" width="14.140625" style="2" customWidth="1"/>
    <col min="9730" max="9730" width="2.7109375" style="2" customWidth="1"/>
    <col min="9731" max="9731" width="16.28515625" style="2" bestFit="1" customWidth="1"/>
    <col min="9732" max="9732" width="2.7109375" style="2" customWidth="1"/>
    <col min="9733" max="9733" width="14.42578125" style="2" customWidth="1"/>
    <col min="9734" max="9734" width="2.7109375" style="2" customWidth="1"/>
    <col min="9735" max="9735" width="11.85546875" style="2" customWidth="1"/>
    <col min="9736" max="9736" width="23.140625" style="2" bestFit="1" customWidth="1"/>
    <col min="9737" max="9737" width="8.85546875" style="2" customWidth="1"/>
    <col min="9738" max="9981" width="9.140625" style="2"/>
    <col min="9982" max="9982" width="7.85546875" style="2" customWidth="1"/>
    <col min="9983" max="9983" width="36.140625" style="2" customWidth="1"/>
    <col min="9984" max="9984" width="3.7109375" style="2" customWidth="1"/>
    <col min="9985" max="9985" width="14.140625" style="2" customWidth="1"/>
    <col min="9986" max="9986" width="2.7109375" style="2" customWidth="1"/>
    <col min="9987" max="9987" width="16.28515625" style="2" bestFit="1" customWidth="1"/>
    <col min="9988" max="9988" width="2.7109375" style="2" customWidth="1"/>
    <col min="9989" max="9989" width="14.42578125" style="2" customWidth="1"/>
    <col min="9990" max="9990" width="2.7109375" style="2" customWidth="1"/>
    <col min="9991" max="9991" width="11.85546875" style="2" customWidth="1"/>
    <col min="9992" max="9992" width="23.140625" style="2" bestFit="1" customWidth="1"/>
    <col min="9993" max="9993" width="8.85546875" style="2" customWidth="1"/>
    <col min="9994" max="10237" width="9.140625" style="2"/>
    <col min="10238" max="10238" width="7.85546875" style="2" customWidth="1"/>
    <col min="10239" max="10239" width="36.140625" style="2" customWidth="1"/>
    <col min="10240" max="10240" width="3.7109375" style="2" customWidth="1"/>
    <col min="10241" max="10241" width="14.140625" style="2" customWidth="1"/>
    <col min="10242" max="10242" width="2.7109375" style="2" customWidth="1"/>
    <col min="10243" max="10243" width="16.28515625" style="2" bestFit="1" customWidth="1"/>
    <col min="10244" max="10244" width="2.7109375" style="2" customWidth="1"/>
    <col min="10245" max="10245" width="14.42578125" style="2" customWidth="1"/>
    <col min="10246" max="10246" width="2.7109375" style="2" customWidth="1"/>
    <col min="10247" max="10247" width="11.85546875" style="2" customWidth="1"/>
    <col min="10248" max="10248" width="23.140625" style="2" bestFit="1" customWidth="1"/>
    <col min="10249" max="10249" width="8.85546875" style="2" customWidth="1"/>
    <col min="10250" max="10493" width="9.140625" style="2"/>
    <col min="10494" max="10494" width="7.85546875" style="2" customWidth="1"/>
    <col min="10495" max="10495" width="36.140625" style="2" customWidth="1"/>
    <col min="10496" max="10496" width="3.7109375" style="2" customWidth="1"/>
    <col min="10497" max="10497" width="14.140625" style="2" customWidth="1"/>
    <col min="10498" max="10498" width="2.7109375" style="2" customWidth="1"/>
    <col min="10499" max="10499" width="16.28515625" style="2" bestFit="1" customWidth="1"/>
    <col min="10500" max="10500" width="2.7109375" style="2" customWidth="1"/>
    <col min="10501" max="10501" width="14.42578125" style="2" customWidth="1"/>
    <col min="10502" max="10502" width="2.7109375" style="2" customWidth="1"/>
    <col min="10503" max="10503" width="11.85546875" style="2" customWidth="1"/>
    <col min="10504" max="10504" width="23.140625" style="2" bestFit="1" customWidth="1"/>
    <col min="10505" max="10505" width="8.85546875" style="2" customWidth="1"/>
    <col min="10506" max="10749" width="9.140625" style="2"/>
    <col min="10750" max="10750" width="7.85546875" style="2" customWidth="1"/>
    <col min="10751" max="10751" width="36.140625" style="2" customWidth="1"/>
    <col min="10752" max="10752" width="3.7109375" style="2" customWidth="1"/>
    <col min="10753" max="10753" width="14.140625" style="2" customWidth="1"/>
    <col min="10754" max="10754" width="2.7109375" style="2" customWidth="1"/>
    <col min="10755" max="10755" width="16.28515625" style="2" bestFit="1" customWidth="1"/>
    <col min="10756" max="10756" width="2.7109375" style="2" customWidth="1"/>
    <col min="10757" max="10757" width="14.42578125" style="2" customWidth="1"/>
    <col min="10758" max="10758" width="2.7109375" style="2" customWidth="1"/>
    <col min="10759" max="10759" width="11.85546875" style="2" customWidth="1"/>
    <col min="10760" max="10760" width="23.140625" style="2" bestFit="1" customWidth="1"/>
    <col min="10761" max="10761" width="8.85546875" style="2" customWidth="1"/>
    <col min="10762" max="11005" width="9.140625" style="2"/>
    <col min="11006" max="11006" width="7.85546875" style="2" customWidth="1"/>
    <col min="11007" max="11007" width="36.140625" style="2" customWidth="1"/>
    <col min="11008" max="11008" width="3.7109375" style="2" customWidth="1"/>
    <col min="11009" max="11009" width="14.140625" style="2" customWidth="1"/>
    <col min="11010" max="11010" width="2.7109375" style="2" customWidth="1"/>
    <col min="11011" max="11011" width="16.28515625" style="2" bestFit="1" customWidth="1"/>
    <col min="11012" max="11012" width="2.7109375" style="2" customWidth="1"/>
    <col min="11013" max="11013" width="14.42578125" style="2" customWidth="1"/>
    <col min="11014" max="11014" width="2.7109375" style="2" customWidth="1"/>
    <col min="11015" max="11015" width="11.85546875" style="2" customWidth="1"/>
    <col min="11016" max="11016" width="23.140625" style="2" bestFit="1" customWidth="1"/>
    <col min="11017" max="11017" width="8.85546875" style="2" customWidth="1"/>
    <col min="11018" max="11261" width="9.140625" style="2"/>
    <col min="11262" max="11262" width="7.85546875" style="2" customWidth="1"/>
    <col min="11263" max="11263" width="36.140625" style="2" customWidth="1"/>
    <col min="11264" max="11264" width="3.7109375" style="2" customWidth="1"/>
    <col min="11265" max="11265" width="14.140625" style="2" customWidth="1"/>
    <col min="11266" max="11266" width="2.7109375" style="2" customWidth="1"/>
    <col min="11267" max="11267" width="16.28515625" style="2" bestFit="1" customWidth="1"/>
    <col min="11268" max="11268" width="2.7109375" style="2" customWidth="1"/>
    <col min="11269" max="11269" width="14.42578125" style="2" customWidth="1"/>
    <col min="11270" max="11270" width="2.7109375" style="2" customWidth="1"/>
    <col min="11271" max="11271" width="11.85546875" style="2" customWidth="1"/>
    <col min="11272" max="11272" width="23.140625" style="2" bestFit="1" customWidth="1"/>
    <col min="11273" max="11273" width="8.85546875" style="2" customWidth="1"/>
    <col min="11274" max="11517" width="9.140625" style="2"/>
    <col min="11518" max="11518" width="7.85546875" style="2" customWidth="1"/>
    <col min="11519" max="11519" width="36.140625" style="2" customWidth="1"/>
    <col min="11520" max="11520" width="3.7109375" style="2" customWidth="1"/>
    <col min="11521" max="11521" width="14.140625" style="2" customWidth="1"/>
    <col min="11522" max="11522" width="2.7109375" style="2" customWidth="1"/>
    <col min="11523" max="11523" width="16.28515625" style="2" bestFit="1" customWidth="1"/>
    <col min="11524" max="11524" width="2.7109375" style="2" customWidth="1"/>
    <col min="11525" max="11525" width="14.42578125" style="2" customWidth="1"/>
    <col min="11526" max="11526" width="2.7109375" style="2" customWidth="1"/>
    <col min="11527" max="11527" width="11.85546875" style="2" customWidth="1"/>
    <col min="11528" max="11528" width="23.140625" style="2" bestFit="1" customWidth="1"/>
    <col min="11529" max="11529" width="8.85546875" style="2" customWidth="1"/>
    <col min="11530" max="11773" width="9.140625" style="2"/>
    <col min="11774" max="11774" width="7.85546875" style="2" customWidth="1"/>
    <col min="11775" max="11775" width="36.140625" style="2" customWidth="1"/>
    <col min="11776" max="11776" width="3.7109375" style="2" customWidth="1"/>
    <col min="11777" max="11777" width="14.140625" style="2" customWidth="1"/>
    <col min="11778" max="11778" width="2.7109375" style="2" customWidth="1"/>
    <col min="11779" max="11779" width="16.28515625" style="2" bestFit="1" customWidth="1"/>
    <col min="11780" max="11780" width="2.7109375" style="2" customWidth="1"/>
    <col min="11781" max="11781" width="14.42578125" style="2" customWidth="1"/>
    <col min="11782" max="11782" width="2.7109375" style="2" customWidth="1"/>
    <col min="11783" max="11783" width="11.85546875" style="2" customWidth="1"/>
    <col min="11784" max="11784" width="23.140625" style="2" bestFit="1" customWidth="1"/>
    <col min="11785" max="11785" width="8.85546875" style="2" customWidth="1"/>
    <col min="11786" max="12029" width="9.140625" style="2"/>
    <col min="12030" max="12030" width="7.85546875" style="2" customWidth="1"/>
    <col min="12031" max="12031" width="36.140625" style="2" customWidth="1"/>
    <col min="12032" max="12032" width="3.7109375" style="2" customWidth="1"/>
    <col min="12033" max="12033" width="14.140625" style="2" customWidth="1"/>
    <col min="12034" max="12034" width="2.7109375" style="2" customWidth="1"/>
    <col min="12035" max="12035" width="16.28515625" style="2" bestFit="1" customWidth="1"/>
    <col min="12036" max="12036" width="2.7109375" style="2" customWidth="1"/>
    <col min="12037" max="12037" width="14.42578125" style="2" customWidth="1"/>
    <col min="12038" max="12038" width="2.7109375" style="2" customWidth="1"/>
    <col min="12039" max="12039" width="11.85546875" style="2" customWidth="1"/>
    <col min="12040" max="12040" width="23.140625" style="2" bestFit="1" customWidth="1"/>
    <col min="12041" max="12041" width="8.85546875" style="2" customWidth="1"/>
    <col min="12042" max="12285" width="9.140625" style="2"/>
    <col min="12286" max="12286" width="7.85546875" style="2" customWidth="1"/>
    <col min="12287" max="12287" width="36.140625" style="2" customWidth="1"/>
    <col min="12288" max="12288" width="3.7109375" style="2" customWidth="1"/>
    <col min="12289" max="12289" width="14.140625" style="2" customWidth="1"/>
    <col min="12290" max="12290" width="2.7109375" style="2" customWidth="1"/>
    <col min="12291" max="12291" width="16.28515625" style="2" bestFit="1" customWidth="1"/>
    <col min="12292" max="12292" width="2.7109375" style="2" customWidth="1"/>
    <col min="12293" max="12293" width="14.42578125" style="2" customWidth="1"/>
    <col min="12294" max="12294" width="2.7109375" style="2" customWidth="1"/>
    <col min="12295" max="12295" width="11.85546875" style="2" customWidth="1"/>
    <col min="12296" max="12296" width="23.140625" style="2" bestFit="1" customWidth="1"/>
    <col min="12297" max="12297" width="8.85546875" style="2" customWidth="1"/>
    <col min="12298" max="12541" width="9.140625" style="2"/>
    <col min="12542" max="12542" width="7.85546875" style="2" customWidth="1"/>
    <col min="12543" max="12543" width="36.140625" style="2" customWidth="1"/>
    <col min="12544" max="12544" width="3.7109375" style="2" customWidth="1"/>
    <col min="12545" max="12545" width="14.140625" style="2" customWidth="1"/>
    <col min="12546" max="12546" width="2.7109375" style="2" customWidth="1"/>
    <col min="12547" max="12547" width="16.28515625" style="2" bestFit="1" customWidth="1"/>
    <col min="12548" max="12548" width="2.7109375" style="2" customWidth="1"/>
    <col min="12549" max="12549" width="14.42578125" style="2" customWidth="1"/>
    <col min="12550" max="12550" width="2.7109375" style="2" customWidth="1"/>
    <col min="12551" max="12551" width="11.85546875" style="2" customWidth="1"/>
    <col min="12552" max="12552" width="23.140625" style="2" bestFit="1" customWidth="1"/>
    <col min="12553" max="12553" width="8.85546875" style="2" customWidth="1"/>
    <col min="12554" max="12797" width="9.140625" style="2"/>
    <col min="12798" max="12798" width="7.85546875" style="2" customWidth="1"/>
    <col min="12799" max="12799" width="36.140625" style="2" customWidth="1"/>
    <col min="12800" max="12800" width="3.7109375" style="2" customWidth="1"/>
    <col min="12801" max="12801" width="14.140625" style="2" customWidth="1"/>
    <col min="12802" max="12802" width="2.7109375" style="2" customWidth="1"/>
    <col min="12803" max="12803" width="16.28515625" style="2" bestFit="1" customWidth="1"/>
    <col min="12804" max="12804" width="2.7109375" style="2" customWidth="1"/>
    <col min="12805" max="12805" width="14.42578125" style="2" customWidth="1"/>
    <col min="12806" max="12806" width="2.7109375" style="2" customWidth="1"/>
    <col min="12807" max="12807" width="11.85546875" style="2" customWidth="1"/>
    <col min="12808" max="12808" width="23.140625" style="2" bestFit="1" customWidth="1"/>
    <col min="12809" max="12809" width="8.85546875" style="2" customWidth="1"/>
    <col min="12810" max="13053" width="9.140625" style="2"/>
    <col min="13054" max="13054" width="7.85546875" style="2" customWidth="1"/>
    <col min="13055" max="13055" width="36.140625" style="2" customWidth="1"/>
    <col min="13056" max="13056" width="3.7109375" style="2" customWidth="1"/>
    <col min="13057" max="13057" width="14.140625" style="2" customWidth="1"/>
    <col min="13058" max="13058" width="2.7109375" style="2" customWidth="1"/>
    <col min="13059" max="13059" width="16.28515625" style="2" bestFit="1" customWidth="1"/>
    <col min="13060" max="13060" width="2.7109375" style="2" customWidth="1"/>
    <col min="13061" max="13061" width="14.42578125" style="2" customWidth="1"/>
    <col min="13062" max="13062" width="2.7109375" style="2" customWidth="1"/>
    <col min="13063" max="13063" width="11.85546875" style="2" customWidth="1"/>
    <col min="13064" max="13064" width="23.140625" style="2" bestFit="1" customWidth="1"/>
    <col min="13065" max="13065" width="8.85546875" style="2" customWidth="1"/>
    <col min="13066" max="13309" width="9.140625" style="2"/>
    <col min="13310" max="13310" width="7.85546875" style="2" customWidth="1"/>
    <col min="13311" max="13311" width="36.140625" style="2" customWidth="1"/>
    <col min="13312" max="13312" width="3.7109375" style="2" customWidth="1"/>
    <col min="13313" max="13313" width="14.140625" style="2" customWidth="1"/>
    <col min="13314" max="13314" width="2.7109375" style="2" customWidth="1"/>
    <col min="13315" max="13315" width="16.28515625" style="2" bestFit="1" customWidth="1"/>
    <col min="13316" max="13316" width="2.7109375" style="2" customWidth="1"/>
    <col min="13317" max="13317" width="14.42578125" style="2" customWidth="1"/>
    <col min="13318" max="13318" width="2.7109375" style="2" customWidth="1"/>
    <col min="13319" max="13319" width="11.85546875" style="2" customWidth="1"/>
    <col min="13320" max="13320" width="23.140625" style="2" bestFit="1" customWidth="1"/>
    <col min="13321" max="13321" width="8.85546875" style="2" customWidth="1"/>
    <col min="13322" max="13565" width="9.140625" style="2"/>
    <col min="13566" max="13566" width="7.85546875" style="2" customWidth="1"/>
    <col min="13567" max="13567" width="36.140625" style="2" customWidth="1"/>
    <col min="13568" max="13568" width="3.7109375" style="2" customWidth="1"/>
    <col min="13569" max="13569" width="14.140625" style="2" customWidth="1"/>
    <col min="13570" max="13570" width="2.7109375" style="2" customWidth="1"/>
    <col min="13571" max="13571" width="16.28515625" style="2" bestFit="1" customWidth="1"/>
    <col min="13572" max="13572" width="2.7109375" style="2" customWidth="1"/>
    <col min="13573" max="13573" width="14.42578125" style="2" customWidth="1"/>
    <col min="13574" max="13574" width="2.7109375" style="2" customWidth="1"/>
    <col min="13575" max="13575" width="11.85546875" style="2" customWidth="1"/>
    <col min="13576" max="13576" width="23.140625" style="2" bestFit="1" customWidth="1"/>
    <col min="13577" max="13577" width="8.85546875" style="2" customWidth="1"/>
    <col min="13578" max="13821" width="9.140625" style="2"/>
    <col min="13822" max="13822" width="7.85546875" style="2" customWidth="1"/>
    <col min="13823" max="13823" width="36.140625" style="2" customWidth="1"/>
    <col min="13824" max="13824" width="3.7109375" style="2" customWidth="1"/>
    <col min="13825" max="13825" width="14.140625" style="2" customWidth="1"/>
    <col min="13826" max="13826" width="2.7109375" style="2" customWidth="1"/>
    <col min="13827" max="13827" width="16.28515625" style="2" bestFit="1" customWidth="1"/>
    <col min="13828" max="13828" width="2.7109375" style="2" customWidth="1"/>
    <col min="13829" max="13829" width="14.42578125" style="2" customWidth="1"/>
    <col min="13830" max="13830" width="2.7109375" style="2" customWidth="1"/>
    <col min="13831" max="13831" width="11.85546875" style="2" customWidth="1"/>
    <col min="13832" max="13832" width="23.140625" style="2" bestFit="1" customWidth="1"/>
    <col min="13833" max="13833" width="8.85546875" style="2" customWidth="1"/>
    <col min="13834" max="14077" width="9.140625" style="2"/>
    <col min="14078" max="14078" width="7.85546875" style="2" customWidth="1"/>
    <col min="14079" max="14079" width="36.140625" style="2" customWidth="1"/>
    <col min="14080" max="14080" width="3.7109375" style="2" customWidth="1"/>
    <col min="14081" max="14081" width="14.140625" style="2" customWidth="1"/>
    <col min="14082" max="14082" width="2.7109375" style="2" customWidth="1"/>
    <col min="14083" max="14083" width="16.28515625" style="2" bestFit="1" customWidth="1"/>
    <col min="14084" max="14084" width="2.7109375" style="2" customWidth="1"/>
    <col min="14085" max="14085" width="14.42578125" style="2" customWidth="1"/>
    <col min="14086" max="14086" width="2.7109375" style="2" customWidth="1"/>
    <col min="14087" max="14087" width="11.85546875" style="2" customWidth="1"/>
    <col min="14088" max="14088" width="23.140625" style="2" bestFit="1" customWidth="1"/>
    <col min="14089" max="14089" width="8.85546875" style="2" customWidth="1"/>
    <col min="14090" max="14333" width="9.140625" style="2"/>
    <col min="14334" max="14334" width="7.85546875" style="2" customWidth="1"/>
    <col min="14335" max="14335" width="36.140625" style="2" customWidth="1"/>
    <col min="14336" max="14336" width="3.7109375" style="2" customWidth="1"/>
    <col min="14337" max="14337" width="14.140625" style="2" customWidth="1"/>
    <col min="14338" max="14338" width="2.7109375" style="2" customWidth="1"/>
    <col min="14339" max="14339" width="16.28515625" style="2" bestFit="1" customWidth="1"/>
    <col min="14340" max="14340" width="2.7109375" style="2" customWidth="1"/>
    <col min="14341" max="14341" width="14.42578125" style="2" customWidth="1"/>
    <col min="14342" max="14342" width="2.7109375" style="2" customWidth="1"/>
    <col min="14343" max="14343" width="11.85546875" style="2" customWidth="1"/>
    <col min="14344" max="14344" width="23.140625" style="2" bestFit="1" customWidth="1"/>
    <col min="14345" max="14345" width="8.85546875" style="2" customWidth="1"/>
    <col min="14346" max="14589" width="9.140625" style="2"/>
    <col min="14590" max="14590" width="7.85546875" style="2" customWidth="1"/>
    <col min="14591" max="14591" width="36.140625" style="2" customWidth="1"/>
    <col min="14592" max="14592" width="3.7109375" style="2" customWidth="1"/>
    <col min="14593" max="14593" width="14.140625" style="2" customWidth="1"/>
    <col min="14594" max="14594" width="2.7109375" style="2" customWidth="1"/>
    <col min="14595" max="14595" width="16.28515625" style="2" bestFit="1" customWidth="1"/>
    <col min="14596" max="14596" width="2.7109375" style="2" customWidth="1"/>
    <col min="14597" max="14597" width="14.42578125" style="2" customWidth="1"/>
    <col min="14598" max="14598" width="2.7109375" style="2" customWidth="1"/>
    <col min="14599" max="14599" width="11.85546875" style="2" customWidth="1"/>
    <col min="14600" max="14600" width="23.140625" style="2" bestFit="1" customWidth="1"/>
    <col min="14601" max="14601" width="8.85546875" style="2" customWidth="1"/>
    <col min="14602" max="14845" width="9.140625" style="2"/>
    <col min="14846" max="14846" width="7.85546875" style="2" customWidth="1"/>
    <col min="14847" max="14847" width="36.140625" style="2" customWidth="1"/>
    <col min="14848" max="14848" width="3.7109375" style="2" customWidth="1"/>
    <col min="14849" max="14849" width="14.140625" style="2" customWidth="1"/>
    <col min="14850" max="14850" width="2.7109375" style="2" customWidth="1"/>
    <col min="14851" max="14851" width="16.28515625" style="2" bestFit="1" customWidth="1"/>
    <col min="14852" max="14852" width="2.7109375" style="2" customWidth="1"/>
    <col min="14853" max="14853" width="14.42578125" style="2" customWidth="1"/>
    <col min="14854" max="14854" width="2.7109375" style="2" customWidth="1"/>
    <col min="14855" max="14855" width="11.85546875" style="2" customWidth="1"/>
    <col min="14856" max="14856" width="23.140625" style="2" bestFit="1" customWidth="1"/>
    <col min="14857" max="14857" width="8.85546875" style="2" customWidth="1"/>
    <col min="14858" max="15101" width="9.140625" style="2"/>
    <col min="15102" max="15102" width="7.85546875" style="2" customWidth="1"/>
    <col min="15103" max="15103" width="36.140625" style="2" customWidth="1"/>
    <col min="15104" max="15104" width="3.7109375" style="2" customWidth="1"/>
    <col min="15105" max="15105" width="14.140625" style="2" customWidth="1"/>
    <col min="15106" max="15106" width="2.7109375" style="2" customWidth="1"/>
    <col min="15107" max="15107" width="16.28515625" style="2" bestFit="1" customWidth="1"/>
    <col min="15108" max="15108" width="2.7109375" style="2" customWidth="1"/>
    <col min="15109" max="15109" width="14.42578125" style="2" customWidth="1"/>
    <col min="15110" max="15110" width="2.7109375" style="2" customWidth="1"/>
    <col min="15111" max="15111" width="11.85546875" style="2" customWidth="1"/>
    <col min="15112" max="15112" width="23.140625" style="2" bestFit="1" customWidth="1"/>
    <col min="15113" max="15113" width="8.85546875" style="2" customWidth="1"/>
    <col min="15114" max="15357" width="9.140625" style="2"/>
    <col min="15358" max="15358" width="7.85546875" style="2" customWidth="1"/>
    <col min="15359" max="15359" width="36.140625" style="2" customWidth="1"/>
    <col min="15360" max="15360" width="3.7109375" style="2" customWidth="1"/>
    <col min="15361" max="15361" width="14.140625" style="2" customWidth="1"/>
    <col min="15362" max="15362" width="2.7109375" style="2" customWidth="1"/>
    <col min="15363" max="15363" width="16.28515625" style="2" bestFit="1" customWidth="1"/>
    <col min="15364" max="15364" width="2.7109375" style="2" customWidth="1"/>
    <col min="15365" max="15365" width="14.42578125" style="2" customWidth="1"/>
    <col min="15366" max="15366" width="2.7109375" style="2" customWidth="1"/>
    <col min="15367" max="15367" width="11.85546875" style="2" customWidth="1"/>
    <col min="15368" max="15368" width="23.140625" style="2" bestFit="1" customWidth="1"/>
    <col min="15369" max="15369" width="8.85546875" style="2" customWidth="1"/>
    <col min="15370" max="15613" width="9.140625" style="2"/>
    <col min="15614" max="15614" width="7.85546875" style="2" customWidth="1"/>
    <col min="15615" max="15615" width="36.140625" style="2" customWidth="1"/>
    <col min="15616" max="15616" width="3.7109375" style="2" customWidth="1"/>
    <col min="15617" max="15617" width="14.140625" style="2" customWidth="1"/>
    <col min="15618" max="15618" width="2.7109375" style="2" customWidth="1"/>
    <col min="15619" max="15619" width="16.28515625" style="2" bestFit="1" customWidth="1"/>
    <col min="15620" max="15620" width="2.7109375" style="2" customWidth="1"/>
    <col min="15621" max="15621" width="14.42578125" style="2" customWidth="1"/>
    <col min="15622" max="15622" width="2.7109375" style="2" customWidth="1"/>
    <col min="15623" max="15623" width="11.85546875" style="2" customWidth="1"/>
    <col min="15624" max="15624" width="23.140625" style="2" bestFit="1" customWidth="1"/>
    <col min="15625" max="15625" width="8.85546875" style="2" customWidth="1"/>
    <col min="15626" max="15869" width="9.140625" style="2"/>
    <col min="15870" max="15870" width="7.85546875" style="2" customWidth="1"/>
    <col min="15871" max="15871" width="36.140625" style="2" customWidth="1"/>
    <col min="15872" max="15872" width="3.7109375" style="2" customWidth="1"/>
    <col min="15873" max="15873" width="14.140625" style="2" customWidth="1"/>
    <col min="15874" max="15874" width="2.7109375" style="2" customWidth="1"/>
    <col min="15875" max="15875" width="16.28515625" style="2" bestFit="1" customWidth="1"/>
    <col min="15876" max="15876" width="2.7109375" style="2" customWidth="1"/>
    <col min="15877" max="15877" width="14.42578125" style="2" customWidth="1"/>
    <col min="15878" max="15878" width="2.7109375" style="2" customWidth="1"/>
    <col min="15879" max="15879" width="11.85546875" style="2" customWidth="1"/>
    <col min="15880" max="15880" width="23.140625" style="2" bestFit="1" customWidth="1"/>
    <col min="15881" max="15881" width="8.85546875" style="2" customWidth="1"/>
    <col min="15882" max="16125" width="9.140625" style="2"/>
    <col min="16126" max="16126" width="7.85546875" style="2" customWidth="1"/>
    <col min="16127" max="16127" width="36.140625" style="2" customWidth="1"/>
    <col min="16128" max="16128" width="3.7109375" style="2" customWidth="1"/>
    <col min="16129" max="16129" width="14.140625" style="2" customWidth="1"/>
    <col min="16130" max="16130" width="2.7109375" style="2" customWidth="1"/>
    <col min="16131" max="16131" width="16.28515625" style="2" bestFit="1" customWidth="1"/>
    <col min="16132" max="16132" width="2.7109375" style="2" customWidth="1"/>
    <col min="16133" max="16133" width="14.42578125" style="2" customWidth="1"/>
    <col min="16134" max="16134" width="2.7109375" style="2" customWidth="1"/>
    <col min="16135" max="16135" width="11.85546875" style="2" customWidth="1"/>
    <col min="16136" max="16136" width="23.140625" style="2" bestFit="1" customWidth="1"/>
    <col min="16137" max="16137" width="8.85546875" style="2" customWidth="1"/>
    <col min="16138" max="16384" width="9.140625" style="2"/>
  </cols>
  <sheetData>
    <row r="1" spans="1:12" x14ac:dyDescent="0.2">
      <c r="A1" s="84" t="s">
        <v>0</v>
      </c>
      <c r="B1" s="84"/>
      <c r="C1" s="84"/>
      <c r="D1" s="84"/>
      <c r="E1" s="84"/>
      <c r="F1" s="84"/>
      <c r="G1" s="84"/>
      <c r="H1" s="84"/>
    </row>
    <row r="2" spans="1:12" x14ac:dyDescent="0.2">
      <c r="A2" s="84" t="s">
        <v>101</v>
      </c>
      <c r="B2" s="84"/>
      <c r="C2" s="84"/>
      <c r="D2" s="84"/>
      <c r="E2" s="84"/>
      <c r="F2" s="84"/>
      <c r="G2" s="84"/>
      <c r="H2" s="84"/>
    </row>
    <row r="3" spans="1:12" ht="13.5" thickBot="1" x14ac:dyDescent="0.25">
      <c r="A3" s="85" t="s">
        <v>105</v>
      </c>
      <c r="B3" s="85"/>
      <c r="C3" s="85"/>
      <c r="D3" s="85"/>
      <c r="E3" s="85"/>
      <c r="F3" s="85"/>
      <c r="G3" s="85"/>
      <c r="H3" s="85"/>
    </row>
    <row r="4" spans="1:12" ht="15" thickBot="1" x14ac:dyDescent="0.25">
      <c r="B4" s="86"/>
      <c r="C4" s="86"/>
      <c r="D4" s="86"/>
      <c r="E4" s="74">
        <f>9/12</f>
        <v>0.75</v>
      </c>
      <c r="F4" s="49"/>
      <c r="G4" s="49"/>
    </row>
    <row r="5" spans="1:12" ht="13.5" thickBot="1" x14ac:dyDescent="0.25">
      <c r="B5" s="9"/>
      <c r="C5" s="68" t="s">
        <v>100</v>
      </c>
      <c r="D5" s="71" t="s">
        <v>105</v>
      </c>
      <c r="E5" s="69" t="s">
        <v>5</v>
      </c>
      <c r="F5" s="77" t="s">
        <v>102</v>
      </c>
      <c r="G5" s="77" t="s">
        <v>103</v>
      </c>
      <c r="H5" s="78" t="s">
        <v>6</v>
      </c>
    </row>
    <row r="6" spans="1:12" x14ac:dyDescent="0.2">
      <c r="C6" s="69" t="s">
        <v>120</v>
      </c>
      <c r="D6" s="72" t="s">
        <v>8</v>
      </c>
      <c r="E6" s="75" t="s">
        <v>9</v>
      </c>
      <c r="F6" s="75"/>
      <c r="G6" s="75" t="s">
        <v>12</v>
      </c>
      <c r="L6" s="12" t="s">
        <v>10</v>
      </c>
    </row>
    <row r="7" spans="1:12" ht="16.5" thickBot="1" x14ac:dyDescent="0.3">
      <c r="B7" s="13"/>
      <c r="C7" s="70"/>
      <c r="D7" s="73" t="s">
        <v>12</v>
      </c>
      <c r="E7" s="76"/>
      <c r="F7" s="76"/>
      <c r="G7" s="76"/>
      <c r="H7" s="61"/>
    </row>
    <row r="8" spans="1:12" x14ac:dyDescent="0.2">
      <c r="B8" s="18" t="s">
        <v>18</v>
      </c>
      <c r="C8" s="20"/>
      <c r="D8" s="21"/>
      <c r="E8" s="17"/>
      <c r="F8" s="17"/>
      <c r="G8" s="59"/>
    </row>
    <row r="9" spans="1:12" ht="20.100000000000001" customHeight="1" x14ac:dyDescent="0.2">
      <c r="A9" s="50">
        <v>50200</v>
      </c>
      <c r="B9" s="51" t="s">
        <v>108</v>
      </c>
      <c r="C9" s="52">
        <v>23525</v>
      </c>
      <c r="D9" s="53">
        <v>14500</v>
      </c>
      <c r="E9" s="54">
        <f t="shared" ref="E9:E25" si="0">IF(D9&lt;&gt;0,C9/D9,0)</f>
        <v>1.6224137931034484</v>
      </c>
      <c r="F9" s="53">
        <v>11000</v>
      </c>
      <c r="G9" s="53">
        <f>D9+F9</f>
        <v>25500</v>
      </c>
      <c r="H9" s="62" t="s">
        <v>106</v>
      </c>
    </row>
    <row r="10" spans="1:12" ht="20.100000000000001" customHeight="1" x14ac:dyDescent="0.2">
      <c r="A10" s="50">
        <v>50210</v>
      </c>
      <c r="B10" s="55" t="s">
        <v>21</v>
      </c>
      <c r="C10" s="56">
        <v>2545.15</v>
      </c>
      <c r="D10" s="53">
        <v>2400</v>
      </c>
      <c r="E10" s="54">
        <f t="shared" si="0"/>
        <v>1.0604791666666666</v>
      </c>
      <c r="F10" s="53">
        <v>145</v>
      </c>
      <c r="G10" s="53">
        <f t="shared" ref="G10:G25" si="1">D10+F10</f>
        <v>2545</v>
      </c>
      <c r="H10" s="62" t="s">
        <v>107</v>
      </c>
    </row>
    <row r="11" spans="1:12" ht="20.100000000000001" customHeight="1" x14ac:dyDescent="0.2">
      <c r="A11" s="50">
        <v>50600</v>
      </c>
      <c r="B11" s="51" t="s">
        <v>26</v>
      </c>
      <c r="C11" s="56">
        <v>31013.27</v>
      </c>
      <c r="D11" s="53">
        <v>27331</v>
      </c>
      <c r="E11" s="54">
        <f t="shared" si="0"/>
        <v>1.1347286963521277</v>
      </c>
      <c r="F11" s="53">
        <v>2000</v>
      </c>
      <c r="G11" s="53">
        <f t="shared" si="1"/>
        <v>29331</v>
      </c>
      <c r="H11" s="63" t="s">
        <v>131</v>
      </c>
    </row>
    <row r="12" spans="1:12" ht="20.100000000000001" customHeight="1" x14ac:dyDescent="0.2">
      <c r="A12" s="50">
        <v>50850</v>
      </c>
      <c r="B12" s="55" t="s">
        <v>28</v>
      </c>
      <c r="C12" s="56">
        <v>7995</v>
      </c>
      <c r="D12" s="53">
        <v>6435</v>
      </c>
      <c r="E12" s="54">
        <f t="shared" si="0"/>
        <v>1.2424242424242424</v>
      </c>
      <c r="F12" s="53">
        <v>7400</v>
      </c>
      <c r="G12" s="53">
        <f t="shared" si="1"/>
        <v>13835</v>
      </c>
      <c r="H12" s="66" t="s">
        <v>109</v>
      </c>
    </row>
    <row r="13" spans="1:12" ht="20.100000000000001" customHeight="1" x14ac:dyDescent="0.2">
      <c r="A13" s="50">
        <v>50950</v>
      </c>
      <c r="B13" s="51" t="s">
        <v>110</v>
      </c>
      <c r="C13" s="56">
        <v>44601.34</v>
      </c>
      <c r="D13" s="53">
        <v>43000</v>
      </c>
      <c r="E13" s="54">
        <f t="shared" si="0"/>
        <v>1.037240465116279</v>
      </c>
      <c r="F13" s="53">
        <v>1601</v>
      </c>
      <c r="G13" s="53">
        <f t="shared" si="1"/>
        <v>44601</v>
      </c>
      <c r="H13" s="62" t="s">
        <v>111</v>
      </c>
    </row>
    <row r="14" spans="1:12" ht="20.100000000000001" customHeight="1" x14ac:dyDescent="0.2">
      <c r="A14" s="50">
        <v>51200</v>
      </c>
      <c r="B14" s="51" t="s">
        <v>112</v>
      </c>
      <c r="C14" s="56">
        <v>26449.73</v>
      </c>
      <c r="D14" s="53">
        <v>20000</v>
      </c>
      <c r="E14" s="54">
        <f t="shared" si="0"/>
        <v>1.3224864999999999</v>
      </c>
      <c r="F14" s="53">
        <v>12000</v>
      </c>
      <c r="G14" s="53">
        <f t="shared" si="1"/>
        <v>32000</v>
      </c>
      <c r="H14" s="62" t="s">
        <v>106</v>
      </c>
    </row>
    <row r="15" spans="1:12" ht="20.100000000000001" customHeight="1" x14ac:dyDescent="0.2">
      <c r="A15" s="50">
        <v>51400</v>
      </c>
      <c r="B15" s="51" t="s">
        <v>132</v>
      </c>
      <c r="C15" s="20">
        <v>1117</v>
      </c>
      <c r="D15" s="20">
        <v>50</v>
      </c>
      <c r="E15" s="54">
        <f t="shared" si="0"/>
        <v>22.34</v>
      </c>
      <c r="F15" s="53">
        <v>1100</v>
      </c>
      <c r="G15" s="53">
        <f t="shared" si="1"/>
        <v>1150</v>
      </c>
      <c r="H15" s="62" t="s">
        <v>121</v>
      </c>
    </row>
    <row r="16" spans="1:12" ht="20.100000000000001" customHeight="1" x14ac:dyDescent="0.2">
      <c r="A16" s="50">
        <v>51500</v>
      </c>
      <c r="B16" s="51" t="s">
        <v>43</v>
      </c>
      <c r="C16" s="56">
        <v>1544.26</v>
      </c>
      <c r="D16" s="53">
        <v>1000</v>
      </c>
      <c r="E16" s="54">
        <f t="shared" si="0"/>
        <v>1.54426</v>
      </c>
      <c r="F16" s="53">
        <v>2000</v>
      </c>
      <c r="G16" s="53">
        <f t="shared" si="1"/>
        <v>3000</v>
      </c>
      <c r="H16" s="62" t="s">
        <v>124</v>
      </c>
      <c r="I16" s="6"/>
    </row>
    <row r="17" spans="1:9" ht="20.100000000000001" customHeight="1" x14ac:dyDescent="0.2">
      <c r="A17" s="50">
        <v>51510</v>
      </c>
      <c r="B17" s="51" t="s">
        <v>44</v>
      </c>
      <c r="C17" s="56">
        <v>5688.19</v>
      </c>
      <c r="D17" s="53">
        <v>5110</v>
      </c>
      <c r="E17" s="54">
        <f t="shared" si="0"/>
        <v>1.1131487279843444</v>
      </c>
      <c r="F17" s="53">
        <v>2400</v>
      </c>
      <c r="G17" s="53">
        <f t="shared" si="1"/>
        <v>7510</v>
      </c>
      <c r="H17" s="62" t="s">
        <v>113</v>
      </c>
    </row>
    <row r="18" spans="1:9" ht="20.100000000000001" customHeight="1" x14ac:dyDescent="0.2">
      <c r="A18" s="50">
        <v>51700</v>
      </c>
      <c r="B18" s="55" t="s">
        <v>130</v>
      </c>
      <c r="C18" s="56">
        <v>373.4</v>
      </c>
      <c r="D18" s="53">
        <v>300</v>
      </c>
      <c r="E18" s="54">
        <f t="shared" si="0"/>
        <v>1.2446666666666666</v>
      </c>
      <c r="F18" s="53">
        <v>150</v>
      </c>
      <c r="G18" s="53">
        <f t="shared" si="1"/>
        <v>450</v>
      </c>
      <c r="H18" s="64" t="s">
        <v>114</v>
      </c>
      <c r="I18" s="6"/>
    </row>
    <row r="19" spans="1:9" ht="20.100000000000001" customHeight="1" x14ac:dyDescent="0.2">
      <c r="A19" s="50">
        <v>51800</v>
      </c>
      <c r="B19" s="51" t="s">
        <v>115</v>
      </c>
      <c r="C19" s="56">
        <v>3328.73</v>
      </c>
      <c r="D19" s="53">
        <v>3835</v>
      </c>
      <c r="E19" s="54">
        <f t="shared" si="0"/>
        <v>0.86798696219035198</v>
      </c>
      <c r="F19" s="53">
        <v>1000</v>
      </c>
      <c r="G19" s="53">
        <f t="shared" si="1"/>
        <v>4835</v>
      </c>
      <c r="H19" s="66" t="s">
        <v>122</v>
      </c>
    </row>
    <row r="20" spans="1:9" ht="20.100000000000001" customHeight="1" x14ac:dyDescent="0.2">
      <c r="A20" s="50">
        <v>53100</v>
      </c>
      <c r="B20" s="51" t="s">
        <v>116</v>
      </c>
      <c r="C20" s="56">
        <v>59568.1</v>
      </c>
      <c r="D20" s="53">
        <v>63000</v>
      </c>
      <c r="E20" s="54">
        <f t="shared" si="0"/>
        <v>0.94552539682539682</v>
      </c>
      <c r="F20" s="53">
        <v>7500</v>
      </c>
      <c r="G20" s="53">
        <f t="shared" si="1"/>
        <v>70500</v>
      </c>
      <c r="H20" s="66" t="s">
        <v>133</v>
      </c>
    </row>
    <row r="21" spans="1:9" ht="20.100000000000001" customHeight="1" x14ac:dyDescent="0.2">
      <c r="A21" s="50">
        <v>53500</v>
      </c>
      <c r="B21" s="51" t="s">
        <v>117</v>
      </c>
      <c r="C21" s="56">
        <v>201.56</v>
      </c>
      <c r="D21" s="53">
        <v>380</v>
      </c>
      <c r="E21" s="81">
        <f t="shared" si="0"/>
        <v>0.5304210526315789</v>
      </c>
      <c r="F21" s="53">
        <v>50</v>
      </c>
      <c r="G21" s="53">
        <f t="shared" si="1"/>
        <v>430</v>
      </c>
      <c r="H21" s="66" t="s">
        <v>118</v>
      </c>
    </row>
    <row r="22" spans="1:9" ht="20.100000000000001" customHeight="1" x14ac:dyDescent="0.2">
      <c r="A22" s="50">
        <v>53525</v>
      </c>
      <c r="B22" s="55" t="s">
        <v>60</v>
      </c>
      <c r="C22" s="56">
        <v>4339.42</v>
      </c>
      <c r="D22" s="53">
        <v>5000</v>
      </c>
      <c r="E22" s="81">
        <f t="shared" si="0"/>
        <v>0.86788399999999999</v>
      </c>
      <c r="F22" s="53">
        <v>800</v>
      </c>
      <c r="G22" s="53">
        <f t="shared" si="1"/>
        <v>5800</v>
      </c>
      <c r="H22" s="66" t="s">
        <v>125</v>
      </c>
    </row>
    <row r="23" spans="1:9" ht="20.100000000000001" customHeight="1" x14ac:dyDescent="0.2">
      <c r="A23" s="50">
        <v>535400</v>
      </c>
      <c r="B23" s="55" t="s">
        <v>134</v>
      </c>
      <c r="C23" s="56">
        <v>4316.9399999999996</v>
      </c>
      <c r="D23" s="53">
        <v>4455</v>
      </c>
      <c r="E23" s="81">
        <f t="shared" si="0"/>
        <v>0.96901010101010088</v>
      </c>
      <c r="F23" s="53">
        <v>1200</v>
      </c>
      <c r="G23" s="53">
        <f t="shared" si="1"/>
        <v>5655</v>
      </c>
      <c r="H23" s="66" t="s">
        <v>126</v>
      </c>
    </row>
    <row r="24" spans="1:9" ht="20.100000000000001" customHeight="1" x14ac:dyDescent="0.2">
      <c r="A24" s="50">
        <v>53610</v>
      </c>
      <c r="B24" s="51" t="s">
        <v>66</v>
      </c>
      <c r="C24" s="56">
        <v>3398</v>
      </c>
      <c r="D24" s="53">
        <v>4000</v>
      </c>
      <c r="E24" s="54">
        <f t="shared" si="0"/>
        <v>0.84950000000000003</v>
      </c>
      <c r="F24" s="67">
        <v>0</v>
      </c>
      <c r="G24" s="53">
        <f t="shared" si="1"/>
        <v>4000</v>
      </c>
      <c r="H24" s="66" t="s">
        <v>104</v>
      </c>
    </row>
    <row r="25" spans="1:9" ht="20.100000000000001" customHeight="1" x14ac:dyDescent="0.2">
      <c r="A25" s="50">
        <v>53700</v>
      </c>
      <c r="B25" s="51" t="s">
        <v>123</v>
      </c>
      <c r="C25" s="56">
        <v>0</v>
      </c>
      <c r="D25" s="53">
        <v>453235</v>
      </c>
      <c r="E25" s="54">
        <f t="shared" si="0"/>
        <v>0</v>
      </c>
      <c r="F25" s="53">
        <f>-SUM(F9:F24)</f>
        <v>-50346</v>
      </c>
      <c r="G25" s="53">
        <f t="shared" si="1"/>
        <v>402889</v>
      </c>
      <c r="H25" s="80"/>
    </row>
    <row r="26" spans="1:9" x14ac:dyDescent="0.2">
      <c r="C26" s="20"/>
      <c r="D26" s="21"/>
      <c r="E26" s="17"/>
      <c r="F26" s="79"/>
      <c r="G26" s="17"/>
    </row>
    <row r="27" spans="1:9" x14ac:dyDescent="0.2">
      <c r="B27" s="18" t="s">
        <v>72</v>
      </c>
      <c r="C27" s="20"/>
      <c r="D27" s="21"/>
      <c r="F27" s="17"/>
      <c r="G27" s="17"/>
    </row>
    <row r="28" spans="1:9" x14ac:dyDescent="0.2">
      <c r="B28" s="30" t="s">
        <v>73</v>
      </c>
      <c r="C28" s="20"/>
      <c r="D28" s="21"/>
      <c r="E28" s="17"/>
      <c r="F28" s="17"/>
      <c r="G28" s="17"/>
      <c r="H28" s="65"/>
    </row>
    <row r="29" spans="1:9" ht="20.100000000000001" customHeight="1" x14ac:dyDescent="0.2">
      <c r="A29" s="50">
        <v>55002</v>
      </c>
      <c r="B29" s="55" t="s">
        <v>75</v>
      </c>
      <c r="C29" s="56">
        <v>43849.919999999998</v>
      </c>
      <c r="D29" s="53">
        <v>24340</v>
      </c>
      <c r="E29" s="54">
        <f t="shared" ref="E29" si="2">IF(D29&lt;&gt;0,C29/D29,0)</f>
        <v>1.8015579293344288</v>
      </c>
      <c r="F29" s="53">
        <v>58000</v>
      </c>
      <c r="G29" s="53">
        <f t="shared" ref="G29:G32" si="3">D29+F29</f>
        <v>82340</v>
      </c>
      <c r="H29" s="66" t="s">
        <v>129</v>
      </c>
    </row>
    <row r="30" spans="1:9" ht="20.100000000000001" customHeight="1" x14ac:dyDescent="0.2">
      <c r="A30" s="50"/>
      <c r="B30" s="57" t="s">
        <v>88</v>
      </c>
      <c r="C30" s="56"/>
      <c r="D30" s="53"/>
      <c r="E30" s="58"/>
      <c r="F30" s="53"/>
      <c r="G30" s="53">
        <f t="shared" si="3"/>
        <v>0</v>
      </c>
      <c r="H30" s="62"/>
    </row>
    <row r="31" spans="1:9" ht="20.100000000000001" customHeight="1" x14ac:dyDescent="0.2">
      <c r="A31" s="50">
        <v>54100</v>
      </c>
      <c r="B31" s="55" t="s">
        <v>127</v>
      </c>
      <c r="C31" s="56">
        <v>110555</v>
      </c>
      <c r="D31" s="53">
        <v>73500</v>
      </c>
      <c r="E31" s="54">
        <f>IF(D31&lt;&gt;0,C31/D31,0)</f>
        <v>1.5041496598639457</v>
      </c>
      <c r="F31" s="53"/>
      <c r="G31" s="53">
        <f t="shared" si="3"/>
        <v>73500</v>
      </c>
      <c r="H31" s="62" t="s">
        <v>128</v>
      </c>
    </row>
    <row r="32" spans="1:9" ht="36" x14ac:dyDescent="0.2">
      <c r="A32" s="50">
        <v>59115</v>
      </c>
      <c r="B32" s="83" t="s">
        <v>91</v>
      </c>
      <c r="C32" s="56">
        <v>24946</v>
      </c>
      <c r="D32" s="53">
        <v>28390</v>
      </c>
      <c r="E32" s="54">
        <f>IF(D32&lt;&gt;0,C32/D32,0)</f>
        <v>0.87868967946460019</v>
      </c>
      <c r="F32" s="53">
        <v>22000</v>
      </c>
      <c r="G32" s="53">
        <f t="shared" si="3"/>
        <v>50390</v>
      </c>
      <c r="H32" s="82" t="s">
        <v>135</v>
      </c>
      <c r="I32" s="42"/>
    </row>
    <row r="33" spans="1:12" s="6" customFormat="1" x14ac:dyDescent="0.2">
      <c r="A33" s="4"/>
      <c r="B33" s="2"/>
      <c r="C33" s="20"/>
      <c r="D33" s="20"/>
      <c r="E33" s="17"/>
      <c r="F33" s="17"/>
      <c r="G33" s="17"/>
      <c r="H33" s="60"/>
      <c r="I33" s="2"/>
      <c r="J33" s="2"/>
      <c r="K33" s="2"/>
      <c r="L33" s="2"/>
    </row>
    <row r="34" spans="1:12" s="6" customFormat="1" x14ac:dyDescent="0.2">
      <c r="A34" s="4"/>
      <c r="B34" s="2"/>
      <c r="C34" s="2"/>
      <c r="D34" s="19"/>
      <c r="E34" s="17"/>
      <c r="F34" s="17"/>
      <c r="G34" s="17"/>
      <c r="H34" s="60"/>
      <c r="I34" s="2"/>
      <c r="J34" s="2"/>
      <c r="K34" s="2"/>
      <c r="L34" s="2"/>
    </row>
    <row r="35" spans="1:12" s="6" customFormat="1" x14ac:dyDescent="0.2">
      <c r="A35" s="4"/>
      <c r="B35" s="2"/>
      <c r="C35" s="2"/>
      <c r="D35" s="19"/>
      <c r="E35" s="17"/>
      <c r="F35" s="17"/>
      <c r="G35" s="17"/>
      <c r="H35" s="60"/>
      <c r="I35" s="2"/>
      <c r="J35" s="2"/>
      <c r="K35" s="2"/>
      <c r="L35" s="2"/>
    </row>
    <row r="36" spans="1:12" s="6" customFormat="1" x14ac:dyDescent="0.2">
      <c r="A36" s="4"/>
      <c r="B36" s="2"/>
      <c r="C36" s="2"/>
      <c r="D36" s="19"/>
      <c r="E36" s="17"/>
      <c r="F36" s="17"/>
      <c r="G36" s="17"/>
      <c r="H36" s="60"/>
      <c r="I36" s="2"/>
      <c r="J36" s="2"/>
      <c r="K36" s="2"/>
      <c r="L36" s="2"/>
    </row>
    <row r="37" spans="1:12" s="6" customFormat="1" x14ac:dyDescent="0.2">
      <c r="A37" s="4"/>
      <c r="B37" s="2"/>
      <c r="C37" s="2"/>
      <c r="D37" s="19"/>
      <c r="E37" s="17"/>
      <c r="F37" s="17"/>
      <c r="G37" s="17"/>
      <c r="H37" s="60"/>
      <c r="I37" s="2"/>
      <c r="J37" s="2"/>
      <c r="K37" s="2"/>
      <c r="L37" s="2"/>
    </row>
    <row r="38" spans="1:12" s="6" customFormat="1" x14ac:dyDescent="0.2">
      <c r="A38" s="4"/>
      <c r="B38" s="2"/>
      <c r="C38" s="2"/>
      <c r="D38" s="19"/>
      <c r="E38" s="17"/>
      <c r="F38" s="17"/>
      <c r="G38" s="17"/>
      <c r="H38" s="60"/>
      <c r="I38" s="2"/>
      <c r="J38" s="2"/>
      <c r="K38" s="2"/>
      <c r="L38" s="2"/>
    </row>
    <row r="39" spans="1:12" s="6" customFormat="1" x14ac:dyDescent="0.2">
      <c r="A39" s="4"/>
      <c r="B39" s="2"/>
      <c r="C39" s="2"/>
      <c r="D39" s="19"/>
      <c r="E39" s="17"/>
      <c r="F39" s="17"/>
      <c r="G39" s="17"/>
      <c r="H39" s="60"/>
      <c r="I39" s="2"/>
      <c r="J39" s="2"/>
      <c r="K39" s="2"/>
      <c r="L39" s="2"/>
    </row>
    <row r="40" spans="1:12" s="6" customFormat="1" x14ac:dyDescent="0.2">
      <c r="A40" s="4"/>
      <c r="B40" s="2"/>
      <c r="C40" s="2"/>
      <c r="D40" s="19"/>
      <c r="E40" s="17"/>
      <c r="F40" s="17"/>
      <c r="G40" s="17"/>
      <c r="H40" s="60"/>
      <c r="I40" s="2"/>
      <c r="J40" s="2"/>
      <c r="K40" s="2"/>
      <c r="L40" s="2"/>
    </row>
    <row r="41" spans="1:12" s="6" customFormat="1" x14ac:dyDescent="0.2">
      <c r="A41" s="4"/>
      <c r="B41" s="2"/>
      <c r="C41" s="2"/>
      <c r="D41" s="19"/>
      <c r="E41" s="17"/>
      <c r="F41" s="17"/>
      <c r="G41" s="17"/>
      <c r="H41" s="60"/>
      <c r="I41" s="2"/>
      <c r="J41" s="2"/>
      <c r="K41" s="2"/>
      <c r="L41" s="2"/>
    </row>
    <row r="42" spans="1:12" s="6" customFormat="1" x14ac:dyDescent="0.2">
      <c r="A42" s="4"/>
      <c r="B42" s="2"/>
      <c r="C42" s="2"/>
      <c r="D42" s="19"/>
      <c r="E42" s="17"/>
      <c r="F42" s="17"/>
      <c r="G42" s="17"/>
      <c r="H42" s="60"/>
      <c r="I42" s="2"/>
      <c r="J42" s="2"/>
      <c r="K42" s="2"/>
      <c r="L42" s="2"/>
    </row>
    <row r="43" spans="1:12" s="6" customFormat="1" x14ac:dyDescent="0.2">
      <c r="A43" s="4"/>
      <c r="B43" s="2"/>
      <c r="C43" s="2"/>
      <c r="D43" s="19"/>
      <c r="E43" s="17"/>
      <c r="F43" s="17"/>
      <c r="G43" s="17"/>
      <c r="H43" s="60"/>
      <c r="I43" s="2"/>
      <c r="J43" s="2"/>
      <c r="K43" s="2"/>
      <c r="L43" s="2"/>
    </row>
    <row r="44" spans="1:12" s="6" customFormat="1" x14ac:dyDescent="0.2">
      <c r="A44" s="4"/>
      <c r="B44" s="2"/>
      <c r="C44" s="2"/>
      <c r="D44" s="19"/>
      <c r="E44" s="17"/>
      <c r="F44" s="17"/>
      <c r="G44" s="17"/>
      <c r="H44" s="60"/>
      <c r="I44" s="2"/>
      <c r="J44" s="2"/>
      <c r="K44" s="2"/>
      <c r="L44" s="2"/>
    </row>
    <row r="45" spans="1:12" s="6" customFormat="1" x14ac:dyDescent="0.2">
      <c r="A45" s="4"/>
      <c r="B45" s="2"/>
      <c r="C45" s="2"/>
      <c r="D45" s="19"/>
      <c r="E45" s="17"/>
      <c r="F45" s="17"/>
      <c r="G45" s="17"/>
      <c r="H45" s="60"/>
      <c r="I45" s="2"/>
      <c r="J45" s="2"/>
      <c r="K45" s="2"/>
      <c r="L45" s="2"/>
    </row>
    <row r="46" spans="1:12" s="6" customFormat="1" x14ac:dyDescent="0.2">
      <c r="A46" s="4"/>
      <c r="B46" s="2"/>
      <c r="C46" s="2"/>
      <c r="D46" s="19"/>
      <c r="E46" s="17"/>
      <c r="F46" s="17"/>
      <c r="G46" s="17"/>
      <c r="H46" s="60"/>
      <c r="I46" s="2"/>
      <c r="J46" s="2"/>
      <c r="K46" s="2"/>
      <c r="L46" s="2"/>
    </row>
    <row r="47" spans="1:12" s="6" customFormat="1" x14ac:dyDescent="0.2">
      <c r="A47" s="4"/>
      <c r="B47" s="2"/>
      <c r="C47" s="2"/>
      <c r="D47" s="19"/>
      <c r="E47" s="17"/>
      <c r="F47" s="17"/>
      <c r="G47" s="17"/>
      <c r="H47" s="60"/>
      <c r="I47" s="2"/>
      <c r="J47" s="2"/>
      <c r="K47" s="2"/>
      <c r="L47" s="2"/>
    </row>
    <row r="48" spans="1:12" s="6" customFormat="1" x14ac:dyDescent="0.2">
      <c r="A48" s="4"/>
      <c r="B48" s="2"/>
      <c r="C48" s="2"/>
      <c r="D48" s="19"/>
      <c r="E48" s="17"/>
      <c r="F48" s="17"/>
      <c r="G48" s="17"/>
      <c r="H48" s="60"/>
      <c r="I48" s="2"/>
      <c r="J48" s="2"/>
      <c r="K48" s="2"/>
      <c r="L48" s="2"/>
    </row>
    <row r="49" spans="1:12" s="6" customFormat="1" x14ac:dyDescent="0.2">
      <c r="A49" s="4"/>
      <c r="B49" s="2"/>
      <c r="C49" s="2"/>
      <c r="D49" s="19"/>
      <c r="E49" s="17"/>
      <c r="F49" s="17"/>
      <c r="G49" s="17"/>
      <c r="H49" s="60"/>
      <c r="I49" s="2"/>
      <c r="J49" s="2"/>
      <c r="K49" s="2"/>
      <c r="L49" s="2"/>
    </row>
    <row r="50" spans="1:12" s="6" customFormat="1" x14ac:dyDescent="0.2">
      <c r="A50" s="4"/>
      <c r="B50" s="2"/>
      <c r="C50" s="2"/>
      <c r="D50" s="19"/>
      <c r="E50" s="17"/>
      <c r="F50" s="17"/>
      <c r="G50" s="17"/>
      <c r="H50" s="60"/>
      <c r="I50" s="2"/>
      <c r="J50" s="2"/>
      <c r="K50" s="2"/>
      <c r="L50" s="2"/>
    </row>
    <row r="51" spans="1:12" s="6" customFormat="1" x14ac:dyDescent="0.2">
      <c r="A51" s="4"/>
      <c r="B51" s="2"/>
      <c r="C51" s="2"/>
      <c r="D51" s="19"/>
      <c r="E51" s="17"/>
      <c r="F51" s="17"/>
      <c r="G51" s="17"/>
      <c r="H51" s="60"/>
      <c r="I51" s="2"/>
      <c r="J51" s="2"/>
      <c r="K51" s="2"/>
      <c r="L51" s="2"/>
    </row>
    <row r="52" spans="1:12" s="6" customFormat="1" x14ac:dyDescent="0.2">
      <c r="A52" s="4"/>
      <c r="B52" s="2"/>
      <c r="C52" s="2"/>
      <c r="D52" s="19"/>
      <c r="E52" s="17"/>
      <c r="F52" s="17"/>
      <c r="G52" s="17"/>
      <c r="H52" s="60"/>
      <c r="I52" s="2"/>
      <c r="J52" s="2"/>
      <c r="K52" s="2"/>
      <c r="L52" s="2"/>
    </row>
    <row r="53" spans="1:12" s="6" customFormat="1" x14ac:dyDescent="0.2">
      <c r="A53" s="4"/>
      <c r="B53" s="2"/>
      <c r="C53" s="2"/>
      <c r="D53" s="19"/>
      <c r="E53" s="17"/>
      <c r="F53" s="17"/>
      <c r="G53" s="17"/>
      <c r="H53" s="60"/>
      <c r="I53" s="2"/>
      <c r="J53" s="2"/>
      <c r="K53" s="2"/>
      <c r="L53" s="2"/>
    </row>
    <row r="54" spans="1:12" s="6" customFormat="1" x14ac:dyDescent="0.2">
      <c r="A54" s="4"/>
      <c r="B54" s="2"/>
      <c r="C54" s="2"/>
      <c r="D54" s="19"/>
      <c r="E54" s="17"/>
      <c r="F54" s="17"/>
      <c r="G54" s="17"/>
      <c r="H54" s="60"/>
      <c r="I54" s="2"/>
      <c r="J54" s="2"/>
      <c r="K54" s="2"/>
      <c r="L54" s="2"/>
    </row>
    <row r="55" spans="1:12" s="6" customFormat="1" x14ac:dyDescent="0.2">
      <c r="A55" s="4"/>
      <c r="B55" s="2"/>
      <c r="C55" s="2"/>
      <c r="D55" s="19"/>
      <c r="E55" s="17"/>
      <c r="F55" s="17"/>
      <c r="G55" s="17"/>
      <c r="H55" s="60"/>
      <c r="I55" s="2"/>
      <c r="J55" s="2"/>
      <c r="K55" s="2"/>
      <c r="L55" s="2"/>
    </row>
    <row r="56" spans="1:12" s="6" customFormat="1" x14ac:dyDescent="0.2">
      <c r="A56" s="4"/>
      <c r="B56" s="2"/>
      <c r="C56" s="2"/>
      <c r="D56" s="19"/>
      <c r="E56" s="17"/>
      <c r="F56" s="17"/>
      <c r="G56" s="17"/>
      <c r="H56" s="60"/>
      <c r="I56" s="2"/>
      <c r="J56" s="2"/>
      <c r="K56" s="2"/>
      <c r="L56" s="2"/>
    </row>
    <row r="57" spans="1:12" s="6" customFormat="1" x14ac:dyDescent="0.2">
      <c r="A57" s="4"/>
      <c r="B57" s="2"/>
      <c r="C57" s="2"/>
      <c r="D57" s="19"/>
      <c r="E57" s="17"/>
      <c r="F57" s="17"/>
      <c r="G57" s="17"/>
      <c r="H57" s="60"/>
      <c r="I57" s="2"/>
      <c r="J57" s="2"/>
      <c r="K57" s="2"/>
      <c r="L57" s="2"/>
    </row>
    <row r="58" spans="1:12" s="6" customFormat="1" x14ac:dyDescent="0.2">
      <c r="A58" s="4"/>
      <c r="B58" s="2"/>
      <c r="C58" s="2"/>
      <c r="D58" s="19"/>
      <c r="E58" s="17"/>
      <c r="F58" s="17"/>
      <c r="G58" s="17"/>
      <c r="H58" s="60"/>
      <c r="I58" s="2"/>
      <c r="J58" s="2"/>
      <c r="K58" s="2"/>
      <c r="L58" s="2"/>
    </row>
    <row r="59" spans="1:12" s="6" customFormat="1" x14ac:dyDescent="0.2">
      <c r="A59" s="4"/>
      <c r="B59" s="2"/>
      <c r="C59" s="2"/>
      <c r="D59" s="19"/>
      <c r="E59" s="17"/>
      <c r="F59" s="17"/>
      <c r="G59" s="17"/>
      <c r="H59" s="60"/>
      <c r="I59" s="2"/>
      <c r="J59" s="2"/>
      <c r="K59" s="2"/>
      <c r="L59" s="2"/>
    </row>
    <row r="60" spans="1:12" s="6" customFormat="1" x14ac:dyDescent="0.2">
      <c r="A60" s="4"/>
      <c r="B60" s="2"/>
      <c r="C60" s="2"/>
      <c r="D60" s="19"/>
      <c r="E60" s="17"/>
      <c r="F60" s="17"/>
      <c r="G60" s="17"/>
      <c r="H60" s="60"/>
      <c r="I60" s="2"/>
      <c r="J60" s="2"/>
      <c r="K60" s="2"/>
      <c r="L60" s="2"/>
    </row>
    <row r="61" spans="1:12" s="6" customFormat="1" x14ac:dyDescent="0.2">
      <c r="A61" s="4"/>
      <c r="B61" s="2"/>
      <c r="C61" s="2"/>
      <c r="D61" s="19"/>
      <c r="E61" s="17"/>
      <c r="F61" s="17"/>
      <c r="G61" s="17"/>
      <c r="H61" s="60"/>
      <c r="I61" s="2"/>
      <c r="J61" s="2"/>
      <c r="K61" s="2"/>
      <c r="L61" s="2"/>
    </row>
    <row r="62" spans="1:12" s="6" customFormat="1" x14ac:dyDescent="0.2">
      <c r="A62" s="4"/>
      <c r="B62" s="2"/>
      <c r="C62" s="2"/>
      <c r="D62" s="19"/>
      <c r="E62" s="17"/>
      <c r="F62" s="17"/>
      <c r="G62" s="17"/>
      <c r="H62" s="60"/>
      <c r="I62" s="2"/>
      <c r="J62" s="2"/>
      <c r="K62" s="2"/>
      <c r="L62" s="2"/>
    </row>
    <row r="63" spans="1:12" s="6" customFormat="1" x14ac:dyDescent="0.2">
      <c r="A63" s="4"/>
      <c r="B63" s="2"/>
      <c r="C63" s="2"/>
      <c r="D63" s="19"/>
      <c r="E63" s="17"/>
      <c r="F63" s="17"/>
      <c r="G63" s="17"/>
      <c r="H63" s="60"/>
      <c r="I63" s="2"/>
      <c r="J63" s="2"/>
      <c r="K63" s="2"/>
      <c r="L63" s="2"/>
    </row>
    <row r="64" spans="1:12" s="6" customFormat="1" x14ac:dyDescent="0.2">
      <c r="A64" s="4"/>
      <c r="B64" s="2"/>
      <c r="C64" s="2"/>
      <c r="D64" s="19"/>
      <c r="E64" s="17"/>
      <c r="F64" s="17"/>
      <c r="G64" s="17"/>
      <c r="H64" s="60"/>
      <c r="I64" s="2"/>
      <c r="J64" s="2"/>
      <c r="K64" s="2"/>
      <c r="L64" s="2"/>
    </row>
    <row r="65" spans="1:12" s="6" customFormat="1" x14ac:dyDescent="0.2">
      <c r="A65" s="4"/>
      <c r="B65" s="2"/>
      <c r="C65" s="2"/>
      <c r="D65" s="19"/>
      <c r="E65" s="17"/>
      <c r="F65" s="17"/>
      <c r="G65" s="17"/>
      <c r="H65" s="60"/>
      <c r="I65" s="2"/>
      <c r="J65" s="2"/>
      <c r="K65" s="2"/>
      <c r="L65" s="2"/>
    </row>
    <row r="66" spans="1:12" s="6" customFormat="1" x14ac:dyDescent="0.2">
      <c r="A66" s="4"/>
      <c r="B66" s="2"/>
      <c r="C66" s="2"/>
      <c r="D66" s="19"/>
      <c r="E66" s="17"/>
      <c r="F66" s="17"/>
      <c r="G66" s="17"/>
      <c r="H66" s="60"/>
      <c r="I66" s="2"/>
      <c r="J66" s="2"/>
      <c r="K66" s="2"/>
      <c r="L66" s="2"/>
    </row>
    <row r="67" spans="1:12" s="6" customFormat="1" x14ac:dyDescent="0.2">
      <c r="A67" s="4"/>
      <c r="B67" s="2"/>
      <c r="C67" s="2"/>
      <c r="D67" s="19"/>
      <c r="E67" s="17"/>
      <c r="F67" s="17"/>
      <c r="G67" s="17"/>
      <c r="H67" s="60"/>
      <c r="I67" s="2"/>
      <c r="J67" s="2"/>
      <c r="K67" s="2"/>
      <c r="L67" s="2"/>
    </row>
    <row r="68" spans="1:12" s="6" customFormat="1" x14ac:dyDescent="0.2">
      <c r="A68" s="4"/>
      <c r="B68" s="2"/>
      <c r="C68" s="2"/>
      <c r="D68" s="19"/>
      <c r="E68" s="17"/>
      <c r="F68" s="17"/>
      <c r="G68" s="17"/>
      <c r="H68" s="60"/>
      <c r="I68" s="2"/>
      <c r="J68" s="2"/>
      <c r="K68" s="2"/>
      <c r="L68" s="2"/>
    </row>
    <row r="69" spans="1:12" s="6" customFormat="1" x14ac:dyDescent="0.2">
      <c r="A69" s="4"/>
      <c r="B69" s="2"/>
      <c r="C69" s="2"/>
      <c r="D69" s="19"/>
      <c r="E69" s="17"/>
      <c r="F69" s="17"/>
      <c r="G69" s="17"/>
      <c r="H69" s="60"/>
      <c r="I69" s="2"/>
      <c r="J69" s="2"/>
      <c r="K69" s="2"/>
      <c r="L69" s="2"/>
    </row>
    <row r="70" spans="1:12" s="6" customFormat="1" x14ac:dyDescent="0.2">
      <c r="A70" s="4"/>
      <c r="B70" s="2"/>
      <c r="C70" s="2"/>
      <c r="D70" s="19"/>
      <c r="E70" s="17"/>
      <c r="F70" s="17"/>
      <c r="G70" s="17"/>
      <c r="H70" s="60"/>
      <c r="I70" s="2"/>
      <c r="J70" s="2"/>
      <c r="K70" s="2"/>
      <c r="L70" s="2"/>
    </row>
    <row r="71" spans="1:12" s="6" customFormat="1" x14ac:dyDescent="0.2">
      <c r="A71" s="4"/>
      <c r="B71" s="2"/>
      <c r="C71" s="2"/>
      <c r="D71" s="19"/>
      <c r="E71" s="17"/>
      <c r="F71" s="17"/>
      <c r="G71" s="17"/>
      <c r="H71" s="60"/>
      <c r="I71" s="2"/>
      <c r="J71" s="2"/>
      <c r="K71" s="2"/>
      <c r="L71" s="2"/>
    </row>
    <row r="72" spans="1:12" s="6" customFormat="1" x14ac:dyDescent="0.2">
      <c r="A72" s="4"/>
      <c r="B72" s="2"/>
      <c r="C72" s="2"/>
      <c r="D72" s="19"/>
      <c r="E72" s="17"/>
      <c r="F72" s="17"/>
      <c r="G72" s="17"/>
      <c r="H72" s="60"/>
      <c r="I72" s="2"/>
      <c r="J72" s="2"/>
      <c r="K72" s="2"/>
      <c r="L72" s="2"/>
    </row>
  </sheetData>
  <mergeCells count="4">
    <mergeCell ref="A1:H1"/>
    <mergeCell ref="A2:H2"/>
    <mergeCell ref="A3:H3"/>
    <mergeCell ref="B4:D4"/>
  </mergeCells>
  <conditionalFormatting sqref="E9:F18 E19:E25 E29:F29 F30:F32 E31:E32">
    <cfRule type="cellIs" dxfId="4" priority="5" operator="greaterThan">
      <formula>0.75</formula>
    </cfRule>
  </conditionalFormatting>
  <conditionalFormatting sqref="F19:F23">
    <cfRule type="cellIs" dxfId="3" priority="3" operator="greaterThan">
      <formula>0.75</formula>
    </cfRule>
  </conditionalFormatting>
  <conditionalFormatting sqref="F25">
    <cfRule type="cellIs" dxfId="2" priority="1" operator="greaterThan">
      <formula>0.75</formula>
    </cfRule>
  </conditionalFormatting>
  <printOptions horizontalCentered="1"/>
  <pageMargins left="0" right="0" top="0" bottom="0" header="0" footer="0"/>
  <pageSetup scale="75" fitToWidth="0" fitToHeight="0" orientation="landscape" horizontalDpi="300" verticalDpi="300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D249F-E40B-496A-88DF-8CFE3D5E8553}">
  <sheetPr>
    <tabColor rgb="FF00B050"/>
  </sheetPr>
  <dimension ref="A1:N143"/>
  <sheetViews>
    <sheetView zoomScaleNormal="100" workbookViewId="0">
      <pane ySplit="9" topLeftCell="A48" activePane="bottomLeft" state="frozen"/>
      <selection activeCell="D14" sqref="D14"/>
      <selection pane="bottomLeft" activeCell="J63" sqref="J63"/>
    </sheetView>
  </sheetViews>
  <sheetFormatPr defaultRowHeight="12.75" x14ac:dyDescent="0.2"/>
  <cols>
    <col min="1" max="1" width="7.85546875" style="4" customWidth="1"/>
    <col min="2" max="2" width="36.140625" style="2" customWidth="1"/>
    <col min="3" max="3" width="3.7109375" style="2" customWidth="1"/>
    <col min="4" max="4" width="14.140625" style="2" customWidth="1"/>
    <col min="5" max="5" width="16.28515625" style="2" bestFit="1" customWidth="1"/>
    <col min="6" max="6" width="2.7109375" style="2" customWidth="1"/>
    <col min="7" max="7" width="14.42578125" style="19" customWidth="1"/>
    <col min="8" max="8" width="2.7109375" style="19" customWidth="1"/>
    <col min="9" max="9" width="11.85546875" style="2" customWidth="1"/>
    <col min="10" max="10" width="23.140625" style="6" bestFit="1" customWidth="1"/>
    <col min="11" max="11" width="8.85546875" style="2" customWidth="1"/>
    <col min="12" max="255" width="9.140625" style="2"/>
    <col min="256" max="256" width="7.85546875" style="2" customWidth="1"/>
    <col min="257" max="257" width="36.140625" style="2" customWidth="1"/>
    <col min="258" max="258" width="3.7109375" style="2" customWidth="1"/>
    <col min="259" max="259" width="14.140625" style="2" customWidth="1"/>
    <col min="260" max="260" width="2.7109375" style="2" customWidth="1"/>
    <col min="261" max="261" width="16.28515625" style="2" bestFit="1" customWidth="1"/>
    <col min="262" max="262" width="2.7109375" style="2" customWidth="1"/>
    <col min="263" max="263" width="14.42578125" style="2" customWidth="1"/>
    <col min="264" max="264" width="2.7109375" style="2" customWidth="1"/>
    <col min="265" max="265" width="11.85546875" style="2" customWidth="1"/>
    <col min="266" max="266" width="23.140625" style="2" bestFit="1" customWidth="1"/>
    <col min="267" max="267" width="8.85546875" style="2" customWidth="1"/>
    <col min="268" max="511" width="9.140625" style="2"/>
    <col min="512" max="512" width="7.85546875" style="2" customWidth="1"/>
    <col min="513" max="513" width="36.140625" style="2" customWidth="1"/>
    <col min="514" max="514" width="3.7109375" style="2" customWidth="1"/>
    <col min="515" max="515" width="14.140625" style="2" customWidth="1"/>
    <col min="516" max="516" width="2.7109375" style="2" customWidth="1"/>
    <col min="517" max="517" width="16.28515625" style="2" bestFit="1" customWidth="1"/>
    <col min="518" max="518" width="2.7109375" style="2" customWidth="1"/>
    <col min="519" max="519" width="14.42578125" style="2" customWidth="1"/>
    <col min="520" max="520" width="2.7109375" style="2" customWidth="1"/>
    <col min="521" max="521" width="11.85546875" style="2" customWidth="1"/>
    <col min="522" max="522" width="23.140625" style="2" bestFit="1" customWidth="1"/>
    <col min="523" max="523" width="8.85546875" style="2" customWidth="1"/>
    <col min="524" max="767" width="9.140625" style="2"/>
    <col min="768" max="768" width="7.85546875" style="2" customWidth="1"/>
    <col min="769" max="769" width="36.140625" style="2" customWidth="1"/>
    <col min="770" max="770" width="3.7109375" style="2" customWidth="1"/>
    <col min="771" max="771" width="14.140625" style="2" customWidth="1"/>
    <col min="772" max="772" width="2.7109375" style="2" customWidth="1"/>
    <col min="773" max="773" width="16.28515625" style="2" bestFit="1" customWidth="1"/>
    <col min="774" max="774" width="2.7109375" style="2" customWidth="1"/>
    <col min="775" max="775" width="14.42578125" style="2" customWidth="1"/>
    <col min="776" max="776" width="2.7109375" style="2" customWidth="1"/>
    <col min="777" max="777" width="11.85546875" style="2" customWidth="1"/>
    <col min="778" max="778" width="23.140625" style="2" bestFit="1" customWidth="1"/>
    <col min="779" max="779" width="8.85546875" style="2" customWidth="1"/>
    <col min="780" max="1023" width="9.140625" style="2"/>
    <col min="1024" max="1024" width="7.85546875" style="2" customWidth="1"/>
    <col min="1025" max="1025" width="36.140625" style="2" customWidth="1"/>
    <col min="1026" max="1026" width="3.7109375" style="2" customWidth="1"/>
    <col min="1027" max="1027" width="14.140625" style="2" customWidth="1"/>
    <col min="1028" max="1028" width="2.7109375" style="2" customWidth="1"/>
    <col min="1029" max="1029" width="16.28515625" style="2" bestFit="1" customWidth="1"/>
    <col min="1030" max="1030" width="2.7109375" style="2" customWidth="1"/>
    <col min="1031" max="1031" width="14.42578125" style="2" customWidth="1"/>
    <col min="1032" max="1032" width="2.7109375" style="2" customWidth="1"/>
    <col min="1033" max="1033" width="11.85546875" style="2" customWidth="1"/>
    <col min="1034" max="1034" width="23.140625" style="2" bestFit="1" customWidth="1"/>
    <col min="1035" max="1035" width="8.85546875" style="2" customWidth="1"/>
    <col min="1036" max="1279" width="9.140625" style="2"/>
    <col min="1280" max="1280" width="7.85546875" style="2" customWidth="1"/>
    <col min="1281" max="1281" width="36.140625" style="2" customWidth="1"/>
    <col min="1282" max="1282" width="3.7109375" style="2" customWidth="1"/>
    <col min="1283" max="1283" width="14.140625" style="2" customWidth="1"/>
    <col min="1284" max="1284" width="2.7109375" style="2" customWidth="1"/>
    <col min="1285" max="1285" width="16.28515625" style="2" bestFit="1" customWidth="1"/>
    <col min="1286" max="1286" width="2.7109375" style="2" customWidth="1"/>
    <col min="1287" max="1287" width="14.42578125" style="2" customWidth="1"/>
    <col min="1288" max="1288" width="2.7109375" style="2" customWidth="1"/>
    <col min="1289" max="1289" width="11.85546875" style="2" customWidth="1"/>
    <col min="1290" max="1290" width="23.140625" style="2" bestFit="1" customWidth="1"/>
    <col min="1291" max="1291" width="8.85546875" style="2" customWidth="1"/>
    <col min="1292" max="1535" width="9.140625" style="2"/>
    <col min="1536" max="1536" width="7.85546875" style="2" customWidth="1"/>
    <col min="1537" max="1537" width="36.140625" style="2" customWidth="1"/>
    <col min="1538" max="1538" width="3.7109375" style="2" customWidth="1"/>
    <col min="1539" max="1539" width="14.140625" style="2" customWidth="1"/>
    <col min="1540" max="1540" width="2.7109375" style="2" customWidth="1"/>
    <col min="1541" max="1541" width="16.28515625" style="2" bestFit="1" customWidth="1"/>
    <col min="1542" max="1542" width="2.7109375" style="2" customWidth="1"/>
    <col min="1543" max="1543" width="14.42578125" style="2" customWidth="1"/>
    <col min="1544" max="1544" width="2.7109375" style="2" customWidth="1"/>
    <col min="1545" max="1545" width="11.85546875" style="2" customWidth="1"/>
    <col min="1546" max="1546" width="23.140625" style="2" bestFit="1" customWidth="1"/>
    <col min="1547" max="1547" width="8.85546875" style="2" customWidth="1"/>
    <col min="1548" max="1791" width="9.140625" style="2"/>
    <col min="1792" max="1792" width="7.85546875" style="2" customWidth="1"/>
    <col min="1793" max="1793" width="36.140625" style="2" customWidth="1"/>
    <col min="1794" max="1794" width="3.7109375" style="2" customWidth="1"/>
    <col min="1795" max="1795" width="14.140625" style="2" customWidth="1"/>
    <col min="1796" max="1796" width="2.7109375" style="2" customWidth="1"/>
    <col min="1797" max="1797" width="16.28515625" style="2" bestFit="1" customWidth="1"/>
    <col min="1798" max="1798" width="2.7109375" style="2" customWidth="1"/>
    <col min="1799" max="1799" width="14.42578125" style="2" customWidth="1"/>
    <col min="1800" max="1800" width="2.7109375" style="2" customWidth="1"/>
    <col min="1801" max="1801" width="11.85546875" style="2" customWidth="1"/>
    <col min="1802" max="1802" width="23.140625" style="2" bestFit="1" customWidth="1"/>
    <col min="1803" max="1803" width="8.85546875" style="2" customWidth="1"/>
    <col min="1804" max="2047" width="9.140625" style="2"/>
    <col min="2048" max="2048" width="7.85546875" style="2" customWidth="1"/>
    <col min="2049" max="2049" width="36.140625" style="2" customWidth="1"/>
    <col min="2050" max="2050" width="3.7109375" style="2" customWidth="1"/>
    <col min="2051" max="2051" width="14.140625" style="2" customWidth="1"/>
    <col min="2052" max="2052" width="2.7109375" style="2" customWidth="1"/>
    <col min="2053" max="2053" width="16.28515625" style="2" bestFit="1" customWidth="1"/>
    <col min="2054" max="2054" width="2.7109375" style="2" customWidth="1"/>
    <col min="2055" max="2055" width="14.42578125" style="2" customWidth="1"/>
    <col min="2056" max="2056" width="2.7109375" style="2" customWidth="1"/>
    <col min="2057" max="2057" width="11.85546875" style="2" customWidth="1"/>
    <col min="2058" max="2058" width="23.140625" style="2" bestFit="1" customWidth="1"/>
    <col min="2059" max="2059" width="8.85546875" style="2" customWidth="1"/>
    <col min="2060" max="2303" width="9.140625" style="2"/>
    <col min="2304" max="2304" width="7.85546875" style="2" customWidth="1"/>
    <col min="2305" max="2305" width="36.140625" style="2" customWidth="1"/>
    <col min="2306" max="2306" width="3.7109375" style="2" customWidth="1"/>
    <col min="2307" max="2307" width="14.140625" style="2" customWidth="1"/>
    <col min="2308" max="2308" width="2.7109375" style="2" customWidth="1"/>
    <col min="2309" max="2309" width="16.28515625" style="2" bestFit="1" customWidth="1"/>
    <col min="2310" max="2310" width="2.7109375" style="2" customWidth="1"/>
    <col min="2311" max="2311" width="14.42578125" style="2" customWidth="1"/>
    <col min="2312" max="2312" width="2.7109375" style="2" customWidth="1"/>
    <col min="2313" max="2313" width="11.85546875" style="2" customWidth="1"/>
    <col min="2314" max="2314" width="23.140625" style="2" bestFit="1" customWidth="1"/>
    <col min="2315" max="2315" width="8.85546875" style="2" customWidth="1"/>
    <col min="2316" max="2559" width="9.140625" style="2"/>
    <col min="2560" max="2560" width="7.85546875" style="2" customWidth="1"/>
    <col min="2561" max="2561" width="36.140625" style="2" customWidth="1"/>
    <col min="2562" max="2562" width="3.7109375" style="2" customWidth="1"/>
    <col min="2563" max="2563" width="14.140625" style="2" customWidth="1"/>
    <col min="2564" max="2564" width="2.7109375" style="2" customWidth="1"/>
    <col min="2565" max="2565" width="16.28515625" style="2" bestFit="1" customWidth="1"/>
    <col min="2566" max="2566" width="2.7109375" style="2" customWidth="1"/>
    <col min="2567" max="2567" width="14.42578125" style="2" customWidth="1"/>
    <col min="2568" max="2568" width="2.7109375" style="2" customWidth="1"/>
    <col min="2569" max="2569" width="11.85546875" style="2" customWidth="1"/>
    <col min="2570" max="2570" width="23.140625" style="2" bestFit="1" customWidth="1"/>
    <col min="2571" max="2571" width="8.85546875" style="2" customWidth="1"/>
    <col min="2572" max="2815" width="9.140625" style="2"/>
    <col min="2816" max="2816" width="7.85546875" style="2" customWidth="1"/>
    <col min="2817" max="2817" width="36.140625" style="2" customWidth="1"/>
    <col min="2818" max="2818" width="3.7109375" style="2" customWidth="1"/>
    <col min="2819" max="2819" width="14.140625" style="2" customWidth="1"/>
    <col min="2820" max="2820" width="2.7109375" style="2" customWidth="1"/>
    <col min="2821" max="2821" width="16.28515625" style="2" bestFit="1" customWidth="1"/>
    <col min="2822" max="2822" width="2.7109375" style="2" customWidth="1"/>
    <col min="2823" max="2823" width="14.42578125" style="2" customWidth="1"/>
    <col min="2824" max="2824" width="2.7109375" style="2" customWidth="1"/>
    <col min="2825" max="2825" width="11.85546875" style="2" customWidth="1"/>
    <col min="2826" max="2826" width="23.140625" style="2" bestFit="1" customWidth="1"/>
    <col min="2827" max="2827" width="8.85546875" style="2" customWidth="1"/>
    <col min="2828" max="3071" width="9.140625" style="2"/>
    <col min="3072" max="3072" width="7.85546875" style="2" customWidth="1"/>
    <col min="3073" max="3073" width="36.140625" style="2" customWidth="1"/>
    <col min="3074" max="3074" width="3.7109375" style="2" customWidth="1"/>
    <col min="3075" max="3075" width="14.140625" style="2" customWidth="1"/>
    <col min="3076" max="3076" width="2.7109375" style="2" customWidth="1"/>
    <col min="3077" max="3077" width="16.28515625" style="2" bestFit="1" customWidth="1"/>
    <col min="3078" max="3078" width="2.7109375" style="2" customWidth="1"/>
    <col min="3079" max="3079" width="14.42578125" style="2" customWidth="1"/>
    <col min="3080" max="3080" width="2.7109375" style="2" customWidth="1"/>
    <col min="3081" max="3081" width="11.85546875" style="2" customWidth="1"/>
    <col min="3082" max="3082" width="23.140625" style="2" bestFit="1" customWidth="1"/>
    <col min="3083" max="3083" width="8.85546875" style="2" customWidth="1"/>
    <col min="3084" max="3327" width="9.140625" style="2"/>
    <col min="3328" max="3328" width="7.85546875" style="2" customWidth="1"/>
    <col min="3329" max="3329" width="36.140625" style="2" customWidth="1"/>
    <col min="3330" max="3330" width="3.7109375" style="2" customWidth="1"/>
    <col min="3331" max="3331" width="14.140625" style="2" customWidth="1"/>
    <col min="3332" max="3332" width="2.7109375" style="2" customWidth="1"/>
    <col min="3333" max="3333" width="16.28515625" style="2" bestFit="1" customWidth="1"/>
    <col min="3334" max="3334" width="2.7109375" style="2" customWidth="1"/>
    <col min="3335" max="3335" width="14.42578125" style="2" customWidth="1"/>
    <col min="3336" max="3336" width="2.7109375" style="2" customWidth="1"/>
    <col min="3337" max="3337" width="11.85546875" style="2" customWidth="1"/>
    <col min="3338" max="3338" width="23.140625" style="2" bestFit="1" customWidth="1"/>
    <col min="3339" max="3339" width="8.85546875" style="2" customWidth="1"/>
    <col min="3340" max="3583" width="9.140625" style="2"/>
    <col min="3584" max="3584" width="7.85546875" style="2" customWidth="1"/>
    <col min="3585" max="3585" width="36.140625" style="2" customWidth="1"/>
    <col min="3586" max="3586" width="3.7109375" style="2" customWidth="1"/>
    <col min="3587" max="3587" width="14.140625" style="2" customWidth="1"/>
    <col min="3588" max="3588" width="2.7109375" style="2" customWidth="1"/>
    <col min="3589" max="3589" width="16.28515625" style="2" bestFit="1" customWidth="1"/>
    <col min="3590" max="3590" width="2.7109375" style="2" customWidth="1"/>
    <col min="3591" max="3591" width="14.42578125" style="2" customWidth="1"/>
    <col min="3592" max="3592" width="2.7109375" style="2" customWidth="1"/>
    <col min="3593" max="3593" width="11.85546875" style="2" customWidth="1"/>
    <col min="3594" max="3594" width="23.140625" style="2" bestFit="1" customWidth="1"/>
    <col min="3595" max="3595" width="8.85546875" style="2" customWidth="1"/>
    <col min="3596" max="3839" width="9.140625" style="2"/>
    <col min="3840" max="3840" width="7.85546875" style="2" customWidth="1"/>
    <col min="3841" max="3841" width="36.140625" style="2" customWidth="1"/>
    <col min="3842" max="3842" width="3.7109375" style="2" customWidth="1"/>
    <col min="3843" max="3843" width="14.140625" style="2" customWidth="1"/>
    <col min="3844" max="3844" width="2.7109375" style="2" customWidth="1"/>
    <col min="3845" max="3845" width="16.28515625" style="2" bestFit="1" customWidth="1"/>
    <col min="3846" max="3846" width="2.7109375" style="2" customWidth="1"/>
    <col min="3847" max="3847" width="14.42578125" style="2" customWidth="1"/>
    <col min="3848" max="3848" width="2.7109375" style="2" customWidth="1"/>
    <col min="3849" max="3849" width="11.85546875" style="2" customWidth="1"/>
    <col min="3850" max="3850" width="23.140625" style="2" bestFit="1" customWidth="1"/>
    <col min="3851" max="3851" width="8.85546875" style="2" customWidth="1"/>
    <col min="3852" max="4095" width="9.140625" style="2"/>
    <col min="4096" max="4096" width="7.85546875" style="2" customWidth="1"/>
    <col min="4097" max="4097" width="36.140625" style="2" customWidth="1"/>
    <col min="4098" max="4098" width="3.7109375" style="2" customWidth="1"/>
    <col min="4099" max="4099" width="14.140625" style="2" customWidth="1"/>
    <col min="4100" max="4100" width="2.7109375" style="2" customWidth="1"/>
    <col min="4101" max="4101" width="16.28515625" style="2" bestFit="1" customWidth="1"/>
    <col min="4102" max="4102" width="2.7109375" style="2" customWidth="1"/>
    <col min="4103" max="4103" width="14.42578125" style="2" customWidth="1"/>
    <col min="4104" max="4104" width="2.7109375" style="2" customWidth="1"/>
    <col min="4105" max="4105" width="11.85546875" style="2" customWidth="1"/>
    <col min="4106" max="4106" width="23.140625" style="2" bestFit="1" customWidth="1"/>
    <col min="4107" max="4107" width="8.85546875" style="2" customWidth="1"/>
    <col min="4108" max="4351" width="9.140625" style="2"/>
    <col min="4352" max="4352" width="7.85546875" style="2" customWidth="1"/>
    <col min="4353" max="4353" width="36.140625" style="2" customWidth="1"/>
    <col min="4354" max="4354" width="3.7109375" style="2" customWidth="1"/>
    <col min="4355" max="4355" width="14.140625" style="2" customWidth="1"/>
    <col min="4356" max="4356" width="2.7109375" style="2" customWidth="1"/>
    <col min="4357" max="4357" width="16.28515625" style="2" bestFit="1" customWidth="1"/>
    <col min="4358" max="4358" width="2.7109375" style="2" customWidth="1"/>
    <col min="4359" max="4359" width="14.42578125" style="2" customWidth="1"/>
    <col min="4360" max="4360" width="2.7109375" style="2" customWidth="1"/>
    <col min="4361" max="4361" width="11.85546875" style="2" customWidth="1"/>
    <col min="4362" max="4362" width="23.140625" style="2" bestFit="1" customWidth="1"/>
    <col min="4363" max="4363" width="8.85546875" style="2" customWidth="1"/>
    <col min="4364" max="4607" width="9.140625" style="2"/>
    <col min="4608" max="4608" width="7.85546875" style="2" customWidth="1"/>
    <col min="4609" max="4609" width="36.140625" style="2" customWidth="1"/>
    <col min="4610" max="4610" width="3.7109375" style="2" customWidth="1"/>
    <col min="4611" max="4611" width="14.140625" style="2" customWidth="1"/>
    <col min="4612" max="4612" width="2.7109375" style="2" customWidth="1"/>
    <col min="4613" max="4613" width="16.28515625" style="2" bestFit="1" customWidth="1"/>
    <col min="4614" max="4614" width="2.7109375" style="2" customWidth="1"/>
    <col min="4615" max="4615" width="14.42578125" style="2" customWidth="1"/>
    <col min="4616" max="4616" width="2.7109375" style="2" customWidth="1"/>
    <col min="4617" max="4617" width="11.85546875" style="2" customWidth="1"/>
    <col min="4618" max="4618" width="23.140625" style="2" bestFit="1" customWidth="1"/>
    <col min="4619" max="4619" width="8.85546875" style="2" customWidth="1"/>
    <col min="4620" max="4863" width="9.140625" style="2"/>
    <col min="4864" max="4864" width="7.85546875" style="2" customWidth="1"/>
    <col min="4865" max="4865" width="36.140625" style="2" customWidth="1"/>
    <col min="4866" max="4866" width="3.7109375" style="2" customWidth="1"/>
    <col min="4867" max="4867" width="14.140625" style="2" customWidth="1"/>
    <col min="4868" max="4868" width="2.7109375" style="2" customWidth="1"/>
    <col min="4869" max="4869" width="16.28515625" style="2" bestFit="1" customWidth="1"/>
    <col min="4870" max="4870" width="2.7109375" style="2" customWidth="1"/>
    <col min="4871" max="4871" width="14.42578125" style="2" customWidth="1"/>
    <col min="4872" max="4872" width="2.7109375" style="2" customWidth="1"/>
    <col min="4873" max="4873" width="11.85546875" style="2" customWidth="1"/>
    <col min="4874" max="4874" width="23.140625" style="2" bestFit="1" customWidth="1"/>
    <col min="4875" max="4875" width="8.85546875" style="2" customWidth="1"/>
    <col min="4876" max="5119" width="9.140625" style="2"/>
    <col min="5120" max="5120" width="7.85546875" style="2" customWidth="1"/>
    <col min="5121" max="5121" width="36.140625" style="2" customWidth="1"/>
    <col min="5122" max="5122" width="3.7109375" style="2" customWidth="1"/>
    <col min="5123" max="5123" width="14.140625" style="2" customWidth="1"/>
    <col min="5124" max="5124" width="2.7109375" style="2" customWidth="1"/>
    <col min="5125" max="5125" width="16.28515625" style="2" bestFit="1" customWidth="1"/>
    <col min="5126" max="5126" width="2.7109375" style="2" customWidth="1"/>
    <col min="5127" max="5127" width="14.42578125" style="2" customWidth="1"/>
    <col min="5128" max="5128" width="2.7109375" style="2" customWidth="1"/>
    <col min="5129" max="5129" width="11.85546875" style="2" customWidth="1"/>
    <col min="5130" max="5130" width="23.140625" style="2" bestFit="1" customWidth="1"/>
    <col min="5131" max="5131" width="8.85546875" style="2" customWidth="1"/>
    <col min="5132" max="5375" width="9.140625" style="2"/>
    <col min="5376" max="5376" width="7.85546875" style="2" customWidth="1"/>
    <col min="5377" max="5377" width="36.140625" style="2" customWidth="1"/>
    <col min="5378" max="5378" width="3.7109375" style="2" customWidth="1"/>
    <col min="5379" max="5379" width="14.140625" style="2" customWidth="1"/>
    <col min="5380" max="5380" width="2.7109375" style="2" customWidth="1"/>
    <col min="5381" max="5381" width="16.28515625" style="2" bestFit="1" customWidth="1"/>
    <col min="5382" max="5382" width="2.7109375" style="2" customWidth="1"/>
    <col min="5383" max="5383" width="14.42578125" style="2" customWidth="1"/>
    <col min="5384" max="5384" width="2.7109375" style="2" customWidth="1"/>
    <col min="5385" max="5385" width="11.85546875" style="2" customWidth="1"/>
    <col min="5386" max="5386" width="23.140625" style="2" bestFit="1" customWidth="1"/>
    <col min="5387" max="5387" width="8.85546875" style="2" customWidth="1"/>
    <col min="5388" max="5631" width="9.140625" style="2"/>
    <col min="5632" max="5632" width="7.85546875" style="2" customWidth="1"/>
    <col min="5633" max="5633" width="36.140625" style="2" customWidth="1"/>
    <col min="5634" max="5634" width="3.7109375" style="2" customWidth="1"/>
    <col min="5635" max="5635" width="14.140625" style="2" customWidth="1"/>
    <col min="5636" max="5636" width="2.7109375" style="2" customWidth="1"/>
    <col min="5637" max="5637" width="16.28515625" style="2" bestFit="1" customWidth="1"/>
    <col min="5638" max="5638" width="2.7109375" style="2" customWidth="1"/>
    <col min="5639" max="5639" width="14.42578125" style="2" customWidth="1"/>
    <col min="5640" max="5640" width="2.7109375" style="2" customWidth="1"/>
    <col min="5641" max="5641" width="11.85546875" style="2" customWidth="1"/>
    <col min="5642" max="5642" width="23.140625" style="2" bestFit="1" customWidth="1"/>
    <col min="5643" max="5643" width="8.85546875" style="2" customWidth="1"/>
    <col min="5644" max="5887" width="9.140625" style="2"/>
    <col min="5888" max="5888" width="7.85546875" style="2" customWidth="1"/>
    <col min="5889" max="5889" width="36.140625" style="2" customWidth="1"/>
    <col min="5890" max="5890" width="3.7109375" style="2" customWidth="1"/>
    <col min="5891" max="5891" width="14.140625" style="2" customWidth="1"/>
    <col min="5892" max="5892" width="2.7109375" style="2" customWidth="1"/>
    <col min="5893" max="5893" width="16.28515625" style="2" bestFit="1" customWidth="1"/>
    <col min="5894" max="5894" width="2.7109375" style="2" customWidth="1"/>
    <col min="5895" max="5895" width="14.42578125" style="2" customWidth="1"/>
    <col min="5896" max="5896" width="2.7109375" style="2" customWidth="1"/>
    <col min="5897" max="5897" width="11.85546875" style="2" customWidth="1"/>
    <col min="5898" max="5898" width="23.140625" style="2" bestFit="1" customWidth="1"/>
    <col min="5899" max="5899" width="8.85546875" style="2" customWidth="1"/>
    <col min="5900" max="6143" width="9.140625" style="2"/>
    <col min="6144" max="6144" width="7.85546875" style="2" customWidth="1"/>
    <col min="6145" max="6145" width="36.140625" style="2" customWidth="1"/>
    <col min="6146" max="6146" width="3.7109375" style="2" customWidth="1"/>
    <col min="6147" max="6147" width="14.140625" style="2" customWidth="1"/>
    <col min="6148" max="6148" width="2.7109375" style="2" customWidth="1"/>
    <col min="6149" max="6149" width="16.28515625" style="2" bestFit="1" customWidth="1"/>
    <col min="6150" max="6150" width="2.7109375" style="2" customWidth="1"/>
    <col min="6151" max="6151" width="14.42578125" style="2" customWidth="1"/>
    <col min="6152" max="6152" width="2.7109375" style="2" customWidth="1"/>
    <col min="6153" max="6153" width="11.85546875" style="2" customWidth="1"/>
    <col min="6154" max="6154" width="23.140625" style="2" bestFit="1" customWidth="1"/>
    <col min="6155" max="6155" width="8.85546875" style="2" customWidth="1"/>
    <col min="6156" max="6399" width="9.140625" style="2"/>
    <col min="6400" max="6400" width="7.85546875" style="2" customWidth="1"/>
    <col min="6401" max="6401" width="36.140625" style="2" customWidth="1"/>
    <col min="6402" max="6402" width="3.7109375" style="2" customWidth="1"/>
    <col min="6403" max="6403" width="14.140625" style="2" customWidth="1"/>
    <col min="6404" max="6404" width="2.7109375" style="2" customWidth="1"/>
    <col min="6405" max="6405" width="16.28515625" style="2" bestFit="1" customWidth="1"/>
    <col min="6406" max="6406" width="2.7109375" style="2" customWidth="1"/>
    <col min="6407" max="6407" width="14.42578125" style="2" customWidth="1"/>
    <col min="6408" max="6408" width="2.7109375" style="2" customWidth="1"/>
    <col min="6409" max="6409" width="11.85546875" style="2" customWidth="1"/>
    <col min="6410" max="6410" width="23.140625" style="2" bestFit="1" customWidth="1"/>
    <col min="6411" max="6411" width="8.85546875" style="2" customWidth="1"/>
    <col min="6412" max="6655" width="9.140625" style="2"/>
    <col min="6656" max="6656" width="7.85546875" style="2" customWidth="1"/>
    <col min="6657" max="6657" width="36.140625" style="2" customWidth="1"/>
    <col min="6658" max="6658" width="3.7109375" style="2" customWidth="1"/>
    <col min="6659" max="6659" width="14.140625" style="2" customWidth="1"/>
    <col min="6660" max="6660" width="2.7109375" style="2" customWidth="1"/>
    <col min="6661" max="6661" width="16.28515625" style="2" bestFit="1" customWidth="1"/>
    <col min="6662" max="6662" width="2.7109375" style="2" customWidth="1"/>
    <col min="6663" max="6663" width="14.42578125" style="2" customWidth="1"/>
    <col min="6664" max="6664" width="2.7109375" style="2" customWidth="1"/>
    <col min="6665" max="6665" width="11.85546875" style="2" customWidth="1"/>
    <col min="6666" max="6666" width="23.140625" style="2" bestFit="1" customWidth="1"/>
    <col min="6667" max="6667" width="8.85546875" style="2" customWidth="1"/>
    <col min="6668" max="6911" width="9.140625" style="2"/>
    <col min="6912" max="6912" width="7.85546875" style="2" customWidth="1"/>
    <col min="6913" max="6913" width="36.140625" style="2" customWidth="1"/>
    <col min="6914" max="6914" width="3.7109375" style="2" customWidth="1"/>
    <col min="6915" max="6915" width="14.140625" style="2" customWidth="1"/>
    <col min="6916" max="6916" width="2.7109375" style="2" customWidth="1"/>
    <col min="6917" max="6917" width="16.28515625" style="2" bestFit="1" customWidth="1"/>
    <col min="6918" max="6918" width="2.7109375" style="2" customWidth="1"/>
    <col min="6919" max="6919" width="14.42578125" style="2" customWidth="1"/>
    <col min="6920" max="6920" width="2.7109375" style="2" customWidth="1"/>
    <col min="6921" max="6921" width="11.85546875" style="2" customWidth="1"/>
    <col min="6922" max="6922" width="23.140625" style="2" bestFit="1" customWidth="1"/>
    <col min="6923" max="6923" width="8.85546875" style="2" customWidth="1"/>
    <col min="6924" max="7167" width="9.140625" style="2"/>
    <col min="7168" max="7168" width="7.85546875" style="2" customWidth="1"/>
    <col min="7169" max="7169" width="36.140625" style="2" customWidth="1"/>
    <col min="7170" max="7170" width="3.7109375" style="2" customWidth="1"/>
    <col min="7171" max="7171" width="14.140625" style="2" customWidth="1"/>
    <col min="7172" max="7172" width="2.7109375" style="2" customWidth="1"/>
    <col min="7173" max="7173" width="16.28515625" style="2" bestFit="1" customWidth="1"/>
    <col min="7174" max="7174" width="2.7109375" style="2" customWidth="1"/>
    <col min="7175" max="7175" width="14.42578125" style="2" customWidth="1"/>
    <col min="7176" max="7176" width="2.7109375" style="2" customWidth="1"/>
    <col min="7177" max="7177" width="11.85546875" style="2" customWidth="1"/>
    <col min="7178" max="7178" width="23.140625" style="2" bestFit="1" customWidth="1"/>
    <col min="7179" max="7179" width="8.85546875" style="2" customWidth="1"/>
    <col min="7180" max="7423" width="9.140625" style="2"/>
    <col min="7424" max="7424" width="7.85546875" style="2" customWidth="1"/>
    <col min="7425" max="7425" width="36.140625" style="2" customWidth="1"/>
    <col min="7426" max="7426" width="3.7109375" style="2" customWidth="1"/>
    <col min="7427" max="7427" width="14.140625" style="2" customWidth="1"/>
    <col min="7428" max="7428" width="2.7109375" style="2" customWidth="1"/>
    <col min="7429" max="7429" width="16.28515625" style="2" bestFit="1" customWidth="1"/>
    <col min="7430" max="7430" width="2.7109375" style="2" customWidth="1"/>
    <col min="7431" max="7431" width="14.42578125" style="2" customWidth="1"/>
    <col min="7432" max="7432" width="2.7109375" style="2" customWidth="1"/>
    <col min="7433" max="7433" width="11.85546875" style="2" customWidth="1"/>
    <col min="7434" max="7434" width="23.140625" style="2" bestFit="1" customWidth="1"/>
    <col min="7435" max="7435" width="8.85546875" style="2" customWidth="1"/>
    <col min="7436" max="7679" width="9.140625" style="2"/>
    <col min="7680" max="7680" width="7.85546875" style="2" customWidth="1"/>
    <col min="7681" max="7681" width="36.140625" style="2" customWidth="1"/>
    <col min="7682" max="7682" width="3.7109375" style="2" customWidth="1"/>
    <col min="7683" max="7683" width="14.140625" style="2" customWidth="1"/>
    <col min="7684" max="7684" width="2.7109375" style="2" customWidth="1"/>
    <col min="7685" max="7685" width="16.28515625" style="2" bestFit="1" customWidth="1"/>
    <col min="7686" max="7686" width="2.7109375" style="2" customWidth="1"/>
    <col min="7687" max="7687" width="14.42578125" style="2" customWidth="1"/>
    <col min="7688" max="7688" width="2.7109375" style="2" customWidth="1"/>
    <col min="7689" max="7689" width="11.85546875" style="2" customWidth="1"/>
    <col min="7690" max="7690" width="23.140625" style="2" bestFit="1" customWidth="1"/>
    <col min="7691" max="7691" width="8.85546875" style="2" customWidth="1"/>
    <col min="7692" max="7935" width="9.140625" style="2"/>
    <col min="7936" max="7936" width="7.85546875" style="2" customWidth="1"/>
    <col min="7937" max="7937" width="36.140625" style="2" customWidth="1"/>
    <col min="7938" max="7938" width="3.7109375" style="2" customWidth="1"/>
    <col min="7939" max="7939" width="14.140625" style="2" customWidth="1"/>
    <col min="7940" max="7940" width="2.7109375" style="2" customWidth="1"/>
    <col min="7941" max="7941" width="16.28515625" style="2" bestFit="1" customWidth="1"/>
    <col min="7942" max="7942" width="2.7109375" style="2" customWidth="1"/>
    <col min="7943" max="7943" width="14.42578125" style="2" customWidth="1"/>
    <col min="7944" max="7944" width="2.7109375" style="2" customWidth="1"/>
    <col min="7945" max="7945" width="11.85546875" style="2" customWidth="1"/>
    <col min="7946" max="7946" width="23.140625" style="2" bestFit="1" customWidth="1"/>
    <col min="7947" max="7947" width="8.85546875" style="2" customWidth="1"/>
    <col min="7948" max="8191" width="9.140625" style="2"/>
    <col min="8192" max="8192" width="7.85546875" style="2" customWidth="1"/>
    <col min="8193" max="8193" width="36.140625" style="2" customWidth="1"/>
    <col min="8194" max="8194" width="3.7109375" style="2" customWidth="1"/>
    <col min="8195" max="8195" width="14.140625" style="2" customWidth="1"/>
    <col min="8196" max="8196" width="2.7109375" style="2" customWidth="1"/>
    <col min="8197" max="8197" width="16.28515625" style="2" bestFit="1" customWidth="1"/>
    <col min="8198" max="8198" width="2.7109375" style="2" customWidth="1"/>
    <col min="8199" max="8199" width="14.42578125" style="2" customWidth="1"/>
    <col min="8200" max="8200" width="2.7109375" style="2" customWidth="1"/>
    <col min="8201" max="8201" width="11.85546875" style="2" customWidth="1"/>
    <col min="8202" max="8202" width="23.140625" style="2" bestFit="1" customWidth="1"/>
    <col min="8203" max="8203" width="8.85546875" style="2" customWidth="1"/>
    <col min="8204" max="8447" width="9.140625" style="2"/>
    <col min="8448" max="8448" width="7.85546875" style="2" customWidth="1"/>
    <col min="8449" max="8449" width="36.140625" style="2" customWidth="1"/>
    <col min="8450" max="8450" width="3.7109375" style="2" customWidth="1"/>
    <col min="8451" max="8451" width="14.140625" style="2" customWidth="1"/>
    <col min="8452" max="8452" width="2.7109375" style="2" customWidth="1"/>
    <col min="8453" max="8453" width="16.28515625" style="2" bestFit="1" customWidth="1"/>
    <col min="8454" max="8454" width="2.7109375" style="2" customWidth="1"/>
    <col min="8455" max="8455" width="14.42578125" style="2" customWidth="1"/>
    <col min="8456" max="8456" width="2.7109375" style="2" customWidth="1"/>
    <col min="8457" max="8457" width="11.85546875" style="2" customWidth="1"/>
    <col min="8458" max="8458" width="23.140625" style="2" bestFit="1" customWidth="1"/>
    <col min="8459" max="8459" width="8.85546875" style="2" customWidth="1"/>
    <col min="8460" max="8703" width="9.140625" style="2"/>
    <col min="8704" max="8704" width="7.85546875" style="2" customWidth="1"/>
    <col min="8705" max="8705" width="36.140625" style="2" customWidth="1"/>
    <col min="8706" max="8706" width="3.7109375" style="2" customWidth="1"/>
    <col min="8707" max="8707" width="14.140625" style="2" customWidth="1"/>
    <col min="8708" max="8708" width="2.7109375" style="2" customWidth="1"/>
    <col min="8709" max="8709" width="16.28515625" style="2" bestFit="1" customWidth="1"/>
    <col min="8710" max="8710" width="2.7109375" style="2" customWidth="1"/>
    <col min="8711" max="8711" width="14.42578125" style="2" customWidth="1"/>
    <col min="8712" max="8712" width="2.7109375" style="2" customWidth="1"/>
    <col min="8713" max="8713" width="11.85546875" style="2" customWidth="1"/>
    <col min="8714" max="8714" width="23.140625" style="2" bestFit="1" customWidth="1"/>
    <col min="8715" max="8715" width="8.85546875" style="2" customWidth="1"/>
    <col min="8716" max="8959" width="9.140625" style="2"/>
    <col min="8960" max="8960" width="7.85546875" style="2" customWidth="1"/>
    <col min="8961" max="8961" width="36.140625" style="2" customWidth="1"/>
    <col min="8962" max="8962" width="3.7109375" style="2" customWidth="1"/>
    <col min="8963" max="8963" width="14.140625" style="2" customWidth="1"/>
    <col min="8964" max="8964" width="2.7109375" style="2" customWidth="1"/>
    <col min="8965" max="8965" width="16.28515625" style="2" bestFit="1" customWidth="1"/>
    <col min="8966" max="8966" width="2.7109375" style="2" customWidth="1"/>
    <col min="8967" max="8967" width="14.42578125" style="2" customWidth="1"/>
    <col min="8968" max="8968" width="2.7109375" style="2" customWidth="1"/>
    <col min="8969" max="8969" width="11.85546875" style="2" customWidth="1"/>
    <col min="8970" max="8970" width="23.140625" style="2" bestFit="1" customWidth="1"/>
    <col min="8971" max="8971" width="8.85546875" style="2" customWidth="1"/>
    <col min="8972" max="9215" width="9.140625" style="2"/>
    <col min="9216" max="9216" width="7.85546875" style="2" customWidth="1"/>
    <col min="9217" max="9217" width="36.140625" style="2" customWidth="1"/>
    <col min="9218" max="9218" width="3.7109375" style="2" customWidth="1"/>
    <col min="9219" max="9219" width="14.140625" style="2" customWidth="1"/>
    <col min="9220" max="9220" width="2.7109375" style="2" customWidth="1"/>
    <col min="9221" max="9221" width="16.28515625" style="2" bestFit="1" customWidth="1"/>
    <col min="9222" max="9222" width="2.7109375" style="2" customWidth="1"/>
    <col min="9223" max="9223" width="14.42578125" style="2" customWidth="1"/>
    <col min="9224" max="9224" width="2.7109375" style="2" customWidth="1"/>
    <col min="9225" max="9225" width="11.85546875" style="2" customWidth="1"/>
    <col min="9226" max="9226" width="23.140625" style="2" bestFit="1" customWidth="1"/>
    <col min="9227" max="9227" width="8.85546875" style="2" customWidth="1"/>
    <col min="9228" max="9471" width="9.140625" style="2"/>
    <col min="9472" max="9472" width="7.85546875" style="2" customWidth="1"/>
    <col min="9473" max="9473" width="36.140625" style="2" customWidth="1"/>
    <col min="9474" max="9474" width="3.7109375" style="2" customWidth="1"/>
    <col min="9475" max="9475" width="14.140625" style="2" customWidth="1"/>
    <col min="9476" max="9476" width="2.7109375" style="2" customWidth="1"/>
    <col min="9477" max="9477" width="16.28515625" style="2" bestFit="1" customWidth="1"/>
    <col min="9478" max="9478" width="2.7109375" style="2" customWidth="1"/>
    <col min="9479" max="9479" width="14.42578125" style="2" customWidth="1"/>
    <col min="9480" max="9480" width="2.7109375" style="2" customWidth="1"/>
    <col min="9481" max="9481" width="11.85546875" style="2" customWidth="1"/>
    <col min="9482" max="9482" width="23.140625" style="2" bestFit="1" customWidth="1"/>
    <col min="9483" max="9483" width="8.85546875" style="2" customWidth="1"/>
    <col min="9484" max="9727" width="9.140625" style="2"/>
    <col min="9728" max="9728" width="7.85546875" style="2" customWidth="1"/>
    <col min="9729" max="9729" width="36.140625" style="2" customWidth="1"/>
    <col min="9730" max="9730" width="3.7109375" style="2" customWidth="1"/>
    <col min="9731" max="9731" width="14.140625" style="2" customWidth="1"/>
    <col min="9732" max="9732" width="2.7109375" style="2" customWidth="1"/>
    <col min="9733" max="9733" width="16.28515625" style="2" bestFit="1" customWidth="1"/>
    <col min="9734" max="9734" width="2.7109375" style="2" customWidth="1"/>
    <col min="9735" max="9735" width="14.42578125" style="2" customWidth="1"/>
    <col min="9736" max="9736" width="2.7109375" style="2" customWidth="1"/>
    <col min="9737" max="9737" width="11.85546875" style="2" customWidth="1"/>
    <col min="9738" max="9738" width="23.140625" style="2" bestFit="1" customWidth="1"/>
    <col min="9739" max="9739" width="8.85546875" style="2" customWidth="1"/>
    <col min="9740" max="9983" width="9.140625" style="2"/>
    <col min="9984" max="9984" width="7.85546875" style="2" customWidth="1"/>
    <col min="9985" max="9985" width="36.140625" style="2" customWidth="1"/>
    <col min="9986" max="9986" width="3.7109375" style="2" customWidth="1"/>
    <col min="9987" max="9987" width="14.140625" style="2" customWidth="1"/>
    <col min="9988" max="9988" width="2.7109375" style="2" customWidth="1"/>
    <col min="9989" max="9989" width="16.28515625" style="2" bestFit="1" customWidth="1"/>
    <col min="9990" max="9990" width="2.7109375" style="2" customWidth="1"/>
    <col min="9991" max="9991" width="14.42578125" style="2" customWidth="1"/>
    <col min="9992" max="9992" width="2.7109375" style="2" customWidth="1"/>
    <col min="9993" max="9993" width="11.85546875" style="2" customWidth="1"/>
    <col min="9994" max="9994" width="23.140625" style="2" bestFit="1" customWidth="1"/>
    <col min="9995" max="9995" width="8.85546875" style="2" customWidth="1"/>
    <col min="9996" max="10239" width="9.140625" style="2"/>
    <col min="10240" max="10240" width="7.85546875" style="2" customWidth="1"/>
    <col min="10241" max="10241" width="36.140625" style="2" customWidth="1"/>
    <col min="10242" max="10242" width="3.7109375" style="2" customWidth="1"/>
    <col min="10243" max="10243" width="14.140625" style="2" customWidth="1"/>
    <col min="10244" max="10244" width="2.7109375" style="2" customWidth="1"/>
    <col min="10245" max="10245" width="16.28515625" style="2" bestFit="1" customWidth="1"/>
    <col min="10246" max="10246" width="2.7109375" style="2" customWidth="1"/>
    <col min="10247" max="10247" width="14.42578125" style="2" customWidth="1"/>
    <col min="10248" max="10248" width="2.7109375" style="2" customWidth="1"/>
    <col min="10249" max="10249" width="11.85546875" style="2" customWidth="1"/>
    <col min="10250" max="10250" width="23.140625" style="2" bestFit="1" customWidth="1"/>
    <col min="10251" max="10251" width="8.85546875" style="2" customWidth="1"/>
    <col min="10252" max="10495" width="9.140625" style="2"/>
    <col min="10496" max="10496" width="7.85546875" style="2" customWidth="1"/>
    <col min="10497" max="10497" width="36.140625" style="2" customWidth="1"/>
    <col min="10498" max="10498" width="3.7109375" style="2" customWidth="1"/>
    <col min="10499" max="10499" width="14.140625" style="2" customWidth="1"/>
    <col min="10500" max="10500" width="2.7109375" style="2" customWidth="1"/>
    <col min="10501" max="10501" width="16.28515625" style="2" bestFit="1" customWidth="1"/>
    <col min="10502" max="10502" width="2.7109375" style="2" customWidth="1"/>
    <col min="10503" max="10503" width="14.42578125" style="2" customWidth="1"/>
    <col min="10504" max="10504" width="2.7109375" style="2" customWidth="1"/>
    <col min="10505" max="10505" width="11.85546875" style="2" customWidth="1"/>
    <col min="10506" max="10506" width="23.140625" style="2" bestFit="1" customWidth="1"/>
    <col min="10507" max="10507" width="8.85546875" style="2" customWidth="1"/>
    <col min="10508" max="10751" width="9.140625" style="2"/>
    <col min="10752" max="10752" width="7.85546875" style="2" customWidth="1"/>
    <col min="10753" max="10753" width="36.140625" style="2" customWidth="1"/>
    <col min="10754" max="10754" width="3.7109375" style="2" customWidth="1"/>
    <col min="10755" max="10755" width="14.140625" style="2" customWidth="1"/>
    <col min="10756" max="10756" width="2.7109375" style="2" customWidth="1"/>
    <col min="10757" max="10757" width="16.28515625" style="2" bestFit="1" customWidth="1"/>
    <col min="10758" max="10758" width="2.7109375" style="2" customWidth="1"/>
    <col min="10759" max="10759" width="14.42578125" style="2" customWidth="1"/>
    <col min="10760" max="10760" width="2.7109375" style="2" customWidth="1"/>
    <col min="10761" max="10761" width="11.85546875" style="2" customWidth="1"/>
    <col min="10762" max="10762" width="23.140625" style="2" bestFit="1" customWidth="1"/>
    <col min="10763" max="10763" width="8.85546875" style="2" customWidth="1"/>
    <col min="10764" max="11007" width="9.140625" style="2"/>
    <col min="11008" max="11008" width="7.85546875" style="2" customWidth="1"/>
    <col min="11009" max="11009" width="36.140625" style="2" customWidth="1"/>
    <col min="11010" max="11010" width="3.7109375" style="2" customWidth="1"/>
    <col min="11011" max="11011" width="14.140625" style="2" customWidth="1"/>
    <col min="11012" max="11012" width="2.7109375" style="2" customWidth="1"/>
    <col min="11013" max="11013" width="16.28515625" style="2" bestFit="1" customWidth="1"/>
    <col min="11014" max="11014" width="2.7109375" style="2" customWidth="1"/>
    <col min="11015" max="11015" width="14.42578125" style="2" customWidth="1"/>
    <col min="11016" max="11016" width="2.7109375" style="2" customWidth="1"/>
    <col min="11017" max="11017" width="11.85546875" style="2" customWidth="1"/>
    <col min="11018" max="11018" width="23.140625" style="2" bestFit="1" customWidth="1"/>
    <col min="11019" max="11019" width="8.85546875" style="2" customWidth="1"/>
    <col min="11020" max="11263" width="9.140625" style="2"/>
    <col min="11264" max="11264" width="7.85546875" style="2" customWidth="1"/>
    <col min="11265" max="11265" width="36.140625" style="2" customWidth="1"/>
    <col min="11266" max="11266" width="3.7109375" style="2" customWidth="1"/>
    <col min="11267" max="11267" width="14.140625" style="2" customWidth="1"/>
    <col min="11268" max="11268" width="2.7109375" style="2" customWidth="1"/>
    <col min="11269" max="11269" width="16.28515625" style="2" bestFit="1" customWidth="1"/>
    <col min="11270" max="11270" width="2.7109375" style="2" customWidth="1"/>
    <col min="11271" max="11271" width="14.42578125" style="2" customWidth="1"/>
    <col min="11272" max="11272" width="2.7109375" style="2" customWidth="1"/>
    <col min="11273" max="11273" width="11.85546875" style="2" customWidth="1"/>
    <col min="11274" max="11274" width="23.140625" style="2" bestFit="1" customWidth="1"/>
    <col min="11275" max="11275" width="8.85546875" style="2" customWidth="1"/>
    <col min="11276" max="11519" width="9.140625" style="2"/>
    <col min="11520" max="11520" width="7.85546875" style="2" customWidth="1"/>
    <col min="11521" max="11521" width="36.140625" style="2" customWidth="1"/>
    <col min="11522" max="11522" width="3.7109375" style="2" customWidth="1"/>
    <col min="11523" max="11523" width="14.140625" style="2" customWidth="1"/>
    <col min="11524" max="11524" width="2.7109375" style="2" customWidth="1"/>
    <col min="11525" max="11525" width="16.28515625" style="2" bestFit="1" customWidth="1"/>
    <col min="11526" max="11526" width="2.7109375" style="2" customWidth="1"/>
    <col min="11527" max="11527" width="14.42578125" style="2" customWidth="1"/>
    <col min="11528" max="11528" width="2.7109375" style="2" customWidth="1"/>
    <col min="11529" max="11529" width="11.85546875" style="2" customWidth="1"/>
    <col min="11530" max="11530" width="23.140625" style="2" bestFit="1" customWidth="1"/>
    <col min="11531" max="11531" width="8.85546875" style="2" customWidth="1"/>
    <col min="11532" max="11775" width="9.140625" style="2"/>
    <col min="11776" max="11776" width="7.85546875" style="2" customWidth="1"/>
    <col min="11777" max="11777" width="36.140625" style="2" customWidth="1"/>
    <col min="11778" max="11778" width="3.7109375" style="2" customWidth="1"/>
    <col min="11779" max="11779" width="14.140625" style="2" customWidth="1"/>
    <col min="11780" max="11780" width="2.7109375" style="2" customWidth="1"/>
    <col min="11781" max="11781" width="16.28515625" style="2" bestFit="1" customWidth="1"/>
    <col min="11782" max="11782" width="2.7109375" style="2" customWidth="1"/>
    <col min="11783" max="11783" width="14.42578125" style="2" customWidth="1"/>
    <col min="11784" max="11784" width="2.7109375" style="2" customWidth="1"/>
    <col min="11785" max="11785" width="11.85546875" style="2" customWidth="1"/>
    <col min="11786" max="11786" width="23.140625" style="2" bestFit="1" customWidth="1"/>
    <col min="11787" max="11787" width="8.85546875" style="2" customWidth="1"/>
    <col min="11788" max="12031" width="9.140625" style="2"/>
    <col min="12032" max="12032" width="7.85546875" style="2" customWidth="1"/>
    <col min="12033" max="12033" width="36.140625" style="2" customWidth="1"/>
    <col min="12034" max="12034" width="3.7109375" style="2" customWidth="1"/>
    <col min="12035" max="12035" width="14.140625" style="2" customWidth="1"/>
    <col min="12036" max="12036" width="2.7109375" style="2" customWidth="1"/>
    <col min="12037" max="12037" width="16.28515625" style="2" bestFit="1" customWidth="1"/>
    <col min="12038" max="12038" width="2.7109375" style="2" customWidth="1"/>
    <col min="12039" max="12039" width="14.42578125" style="2" customWidth="1"/>
    <col min="12040" max="12040" width="2.7109375" style="2" customWidth="1"/>
    <col min="12041" max="12041" width="11.85546875" style="2" customWidth="1"/>
    <col min="12042" max="12042" width="23.140625" style="2" bestFit="1" customWidth="1"/>
    <col min="12043" max="12043" width="8.85546875" style="2" customWidth="1"/>
    <col min="12044" max="12287" width="9.140625" style="2"/>
    <col min="12288" max="12288" width="7.85546875" style="2" customWidth="1"/>
    <col min="12289" max="12289" width="36.140625" style="2" customWidth="1"/>
    <col min="12290" max="12290" width="3.7109375" style="2" customWidth="1"/>
    <col min="12291" max="12291" width="14.140625" style="2" customWidth="1"/>
    <col min="12292" max="12292" width="2.7109375" style="2" customWidth="1"/>
    <col min="12293" max="12293" width="16.28515625" style="2" bestFit="1" customWidth="1"/>
    <col min="12294" max="12294" width="2.7109375" style="2" customWidth="1"/>
    <col min="12295" max="12295" width="14.42578125" style="2" customWidth="1"/>
    <col min="12296" max="12296" width="2.7109375" style="2" customWidth="1"/>
    <col min="12297" max="12297" width="11.85546875" style="2" customWidth="1"/>
    <col min="12298" max="12298" width="23.140625" style="2" bestFit="1" customWidth="1"/>
    <col min="12299" max="12299" width="8.85546875" style="2" customWidth="1"/>
    <col min="12300" max="12543" width="9.140625" style="2"/>
    <col min="12544" max="12544" width="7.85546875" style="2" customWidth="1"/>
    <col min="12545" max="12545" width="36.140625" style="2" customWidth="1"/>
    <col min="12546" max="12546" width="3.7109375" style="2" customWidth="1"/>
    <col min="12547" max="12547" width="14.140625" style="2" customWidth="1"/>
    <col min="12548" max="12548" width="2.7109375" style="2" customWidth="1"/>
    <col min="12549" max="12549" width="16.28515625" style="2" bestFit="1" customWidth="1"/>
    <col min="12550" max="12550" width="2.7109375" style="2" customWidth="1"/>
    <col min="12551" max="12551" width="14.42578125" style="2" customWidth="1"/>
    <col min="12552" max="12552" width="2.7109375" style="2" customWidth="1"/>
    <col min="12553" max="12553" width="11.85546875" style="2" customWidth="1"/>
    <col min="12554" max="12554" width="23.140625" style="2" bestFit="1" customWidth="1"/>
    <col min="12555" max="12555" width="8.85546875" style="2" customWidth="1"/>
    <col min="12556" max="12799" width="9.140625" style="2"/>
    <col min="12800" max="12800" width="7.85546875" style="2" customWidth="1"/>
    <col min="12801" max="12801" width="36.140625" style="2" customWidth="1"/>
    <col min="12802" max="12802" width="3.7109375" style="2" customWidth="1"/>
    <col min="12803" max="12803" width="14.140625" style="2" customWidth="1"/>
    <col min="12804" max="12804" width="2.7109375" style="2" customWidth="1"/>
    <col min="12805" max="12805" width="16.28515625" style="2" bestFit="1" customWidth="1"/>
    <col min="12806" max="12806" width="2.7109375" style="2" customWidth="1"/>
    <col min="12807" max="12807" width="14.42578125" style="2" customWidth="1"/>
    <col min="12808" max="12808" width="2.7109375" style="2" customWidth="1"/>
    <col min="12809" max="12809" width="11.85546875" style="2" customWidth="1"/>
    <col min="12810" max="12810" width="23.140625" style="2" bestFit="1" customWidth="1"/>
    <col min="12811" max="12811" width="8.85546875" style="2" customWidth="1"/>
    <col min="12812" max="13055" width="9.140625" style="2"/>
    <col min="13056" max="13056" width="7.85546875" style="2" customWidth="1"/>
    <col min="13057" max="13057" width="36.140625" style="2" customWidth="1"/>
    <col min="13058" max="13058" width="3.7109375" style="2" customWidth="1"/>
    <col min="13059" max="13059" width="14.140625" style="2" customWidth="1"/>
    <col min="13060" max="13060" width="2.7109375" style="2" customWidth="1"/>
    <col min="13061" max="13061" width="16.28515625" style="2" bestFit="1" customWidth="1"/>
    <col min="13062" max="13062" width="2.7109375" style="2" customWidth="1"/>
    <col min="13063" max="13063" width="14.42578125" style="2" customWidth="1"/>
    <col min="13064" max="13064" width="2.7109375" style="2" customWidth="1"/>
    <col min="13065" max="13065" width="11.85546875" style="2" customWidth="1"/>
    <col min="13066" max="13066" width="23.140625" style="2" bestFit="1" customWidth="1"/>
    <col min="13067" max="13067" width="8.85546875" style="2" customWidth="1"/>
    <col min="13068" max="13311" width="9.140625" style="2"/>
    <col min="13312" max="13312" width="7.85546875" style="2" customWidth="1"/>
    <col min="13313" max="13313" width="36.140625" style="2" customWidth="1"/>
    <col min="13314" max="13314" width="3.7109375" style="2" customWidth="1"/>
    <col min="13315" max="13315" width="14.140625" style="2" customWidth="1"/>
    <col min="13316" max="13316" width="2.7109375" style="2" customWidth="1"/>
    <col min="13317" max="13317" width="16.28515625" style="2" bestFit="1" customWidth="1"/>
    <col min="13318" max="13318" width="2.7109375" style="2" customWidth="1"/>
    <col min="13319" max="13319" width="14.42578125" style="2" customWidth="1"/>
    <col min="13320" max="13320" width="2.7109375" style="2" customWidth="1"/>
    <col min="13321" max="13321" width="11.85546875" style="2" customWidth="1"/>
    <col min="13322" max="13322" width="23.140625" style="2" bestFit="1" customWidth="1"/>
    <col min="13323" max="13323" width="8.85546875" style="2" customWidth="1"/>
    <col min="13324" max="13567" width="9.140625" style="2"/>
    <col min="13568" max="13568" width="7.85546875" style="2" customWidth="1"/>
    <col min="13569" max="13569" width="36.140625" style="2" customWidth="1"/>
    <col min="13570" max="13570" width="3.7109375" style="2" customWidth="1"/>
    <col min="13571" max="13571" width="14.140625" style="2" customWidth="1"/>
    <col min="13572" max="13572" width="2.7109375" style="2" customWidth="1"/>
    <col min="13573" max="13573" width="16.28515625" style="2" bestFit="1" customWidth="1"/>
    <col min="13574" max="13574" width="2.7109375" style="2" customWidth="1"/>
    <col min="13575" max="13575" width="14.42578125" style="2" customWidth="1"/>
    <col min="13576" max="13576" width="2.7109375" style="2" customWidth="1"/>
    <col min="13577" max="13577" width="11.85546875" style="2" customWidth="1"/>
    <col min="13578" max="13578" width="23.140625" style="2" bestFit="1" customWidth="1"/>
    <col min="13579" max="13579" width="8.85546875" style="2" customWidth="1"/>
    <col min="13580" max="13823" width="9.140625" style="2"/>
    <col min="13824" max="13824" width="7.85546875" style="2" customWidth="1"/>
    <col min="13825" max="13825" width="36.140625" style="2" customWidth="1"/>
    <col min="13826" max="13826" width="3.7109375" style="2" customWidth="1"/>
    <col min="13827" max="13827" width="14.140625" style="2" customWidth="1"/>
    <col min="13828" max="13828" width="2.7109375" style="2" customWidth="1"/>
    <col min="13829" max="13829" width="16.28515625" style="2" bestFit="1" customWidth="1"/>
    <col min="13830" max="13830" width="2.7109375" style="2" customWidth="1"/>
    <col min="13831" max="13831" width="14.42578125" style="2" customWidth="1"/>
    <col min="13832" max="13832" width="2.7109375" style="2" customWidth="1"/>
    <col min="13833" max="13833" width="11.85546875" style="2" customWidth="1"/>
    <col min="13834" max="13834" width="23.140625" style="2" bestFit="1" customWidth="1"/>
    <col min="13835" max="13835" width="8.85546875" style="2" customWidth="1"/>
    <col min="13836" max="14079" width="9.140625" style="2"/>
    <col min="14080" max="14080" width="7.85546875" style="2" customWidth="1"/>
    <col min="14081" max="14081" width="36.140625" style="2" customWidth="1"/>
    <col min="14082" max="14082" width="3.7109375" style="2" customWidth="1"/>
    <col min="14083" max="14083" width="14.140625" style="2" customWidth="1"/>
    <col min="14084" max="14084" width="2.7109375" style="2" customWidth="1"/>
    <col min="14085" max="14085" width="16.28515625" style="2" bestFit="1" customWidth="1"/>
    <col min="14086" max="14086" width="2.7109375" style="2" customWidth="1"/>
    <col min="14087" max="14087" width="14.42578125" style="2" customWidth="1"/>
    <col min="14088" max="14088" width="2.7109375" style="2" customWidth="1"/>
    <col min="14089" max="14089" width="11.85546875" style="2" customWidth="1"/>
    <col min="14090" max="14090" width="23.140625" style="2" bestFit="1" customWidth="1"/>
    <col min="14091" max="14091" width="8.85546875" style="2" customWidth="1"/>
    <col min="14092" max="14335" width="9.140625" style="2"/>
    <col min="14336" max="14336" width="7.85546875" style="2" customWidth="1"/>
    <col min="14337" max="14337" width="36.140625" style="2" customWidth="1"/>
    <col min="14338" max="14338" width="3.7109375" style="2" customWidth="1"/>
    <col min="14339" max="14339" width="14.140625" style="2" customWidth="1"/>
    <col min="14340" max="14340" width="2.7109375" style="2" customWidth="1"/>
    <col min="14341" max="14341" width="16.28515625" style="2" bestFit="1" customWidth="1"/>
    <col min="14342" max="14342" width="2.7109375" style="2" customWidth="1"/>
    <col min="14343" max="14343" width="14.42578125" style="2" customWidth="1"/>
    <col min="14344" max="14344" width="2.7109375" style="2" customWidth="1"/>
    <col min="14345" max="14345" width="11.85546875" style="2" customWidth="1"/>
    <col min="14346" max="14346" width="23.140625" style="2" bestFit="1" customWidth="1"/>
    <col min="14347" max="14347" width="8.85546875" style="2" customWidth="1"/>
    <col min="14348" max="14591" width="9.140625" style="2"/>
    <col min="14592" max="14592" width="7.85546875" style="2" customWidth="1"/>
    <col min="14593" max="14593" width="36.140625" style="2" customWidth="1"/>
    <col min="14594" max="14594" width="3.7109375" style="2" customWidth="1"/>
    <col min="14595" max="14595" width="14.140625" style="2" customWidth="1"/>
    <col min="14596" max="14596" width="2.7109375" style="2" customWidth="1"/>
    <col min="14597" max="14597" width="16.28515625" style="2" bestFit="1" customWidth="1"/>
    <col min="14598" max="14598" width="2.7109375" style="2" customWidth="1"/>
    <col min="14599" max="14599" width="14.42578125" style="2" customWidth="1"/>
    <col min="14600" max="14600" width="2.7109375" style="2" customWidth="1"/>
    <col min="14601" max="14601" width="11.85546875" style="2" customWidth="1"/>
    <col min="14602" max="14602" width="23.140625" style="2" bestFit="1" customWidth="1"/>
    <col min="14603" max="14603" width="8.85546875" style="2" customWidth="1"/>
    <col min="14604" max="14847" width="9.140625" style="2"/>
    <col min="14848" max="14848" width="7.85546875" style="2" customWidth="1"/>
    <col min="14849" max="14849" width="36.140625" style="2" customWidth="1"/>
    <col min="14850" max="14850" width="3.7109375" style="2" customWidth="1"/>
    <col min="14851" max="14851" width="14.140625" style="2" customWidth="1"/>
    <col min="14852" max="14852" width="2.7109375" style="2" customWidth="1"/>
    <col min="14853" max="14853" width="16.28515625" style="2" bestFit="1" customWidth="1"/>
    <col min="14854" max="14854" width="2.7109375" style="2" customWidth="1"/>
    <col min="14855" max="14855" width="14.42578125" style="2" customWidth="1"/>
    <col min="14856" max="14856" width="2.7109375" style="2" customWidth="1"/>
    <col min="14857" max="14857" width="11.85546875" style="2" customWidth="1"/>
    <col min="14858" max="14858" width="23.140625" style="2" bestFit="1" customWidth="1"/>
    <col min="14859" max="14859" width="8.85546875" style="2" customWidth="1"/>
    <col min="14860" max="15103" width="9.140625" style="2"/>
    <col min="15104" max="15104" width="7.85546875" style="2" customWidth="1"/>
    <col min="15105" max="15105" width="36.140625" style="2" customWidth="1"/>
    <col min="15106" max="15106" width="3.7109375" style="2" customWidth="1"/>
    <col min="15107" max="15107" width="14.140625" style="2" customWidth="1"/>
    <col min="15108" max="15108" width="2.7109375" style="2" customWidth="1"/>
    <col min="15109" max="15109" width="16.28515625" style="2" bestFit="1" customWidth="1"/>
    <col min="15110" max="15110" width="2.7109375" style="2" customWidth="1"/>
    <col min="15111" max="15111" width="14.42578125" style="2" customWidth="1"/>
    <col min="15112" max="15112" width="2.7109375" style="2" customWidth="1"/>
    <col min="15113" max="15113" width="11.85546875" style="2" customWidth="1"/>
    <col min="15114" max="15114" width="23.140625" style="2" bestFit="1" customWidth="1"/>
    <col min="15115" max="15115" width="8.85546875" style="2" customWidth="1"/>
    <col min="15116" max="15359" width="9.140625" style="2"/>
    <col min="15360" max="15360" width="7.85546875" style="2" customWidth="1"/>
    <col min="15361" max="15361" width="36.140625" style="2" customWidth="1"/>
    <col min="15362" max="15362" width="3.7109375" style="2" customWidth="1"/>
    <col min="15363" max="15363" width="14.140625" style="2" customWidth="1"/>
    <col min="15364" max="15364" width="2.7109375" style="2" customWidth="1"/>
    <col min="15365" max="15365" width="16.28515625" style="2" bestFit="1" customWidth="1"/>
    <col min="15366" max="15366" width="2.7109375" style="2" customWidth="1"/>
    <col min="15367" max="15367" width="14.42578125" style="2" customWidth="1"/>
    <col min="15368" max="15368" width="2.7109375" style="2" customWidth="1"/>
    <col min="15369" max="15369" width="11.85546875" style="2" customWidth="1"/>
    <col min="15370" max="15370" width="23.140625" style="2" bestFit="1" customWidth="1"/>
    <col min="15371" max="15371" width="8.85546875" style="2" customWidth="1"/>
    <col min="15372" max="15615" width="9.140625" style="2"/>
    <col min="15616" max="15616" width="7.85546875" style="2" customWidth="1"/>
    <col min="15617" max="15617" width="36.140625" style="2" customWidth="1"/>
    <col min="15618" max="15618" width="3.7109375" style="2" customWidth="1"/>
    <col min="15619" max="15619" width="14.140625" style="2" customWidth="1"/>
    <col min="15620" max="15620" width="2.7109375" style="2" customWidth="1"/>
    <col min="15621" max="15621" width="16.28515625" style="2" bestFit="1" customWidth="1"/>
    <col min="15622" max="15622" width="2.7109375" style="2" customWidth="1"/>
    <col min="15623" max="15623" width="14.42578125" style="2" customWidth="1"/>
    <col min="15624" max="15624" width="2.7109375" style="2" customWidth="1"/>
    <col min="15625" max="15625" width="11.85546875" style="2" customWidth="1"/>
    <col min="15626" max="15626" width="23.140625" style="2" bestFit="1" customWidth="1"/>
    <col min="15627" max="15627" width="8.85546875" style="2" customWidth="1"/>
    <col min="15628" max="15871" width="9.140625" style="2"/>
    <col min="15872" max="15872" width="7.85546875" style="2" customWidth="1"/>
    <col min="15873" max="15873" width="36.140625" style="2" customWidth="1"/>
    <col min="15874" max="15874" width="3.7109375" style="2" customWidth="1"/>
    <col min="15875" max="15875" width="14.140625" style="2" customWidth="1"/>
    <col min="15876" max="15876" width="2.7109375" style="2" customWidth="1"/>
    <col min="15877" max="15877" width="16.28515625" style="2" bestFit="1" customWidth="1"/>
    <col min="15878" max="15878" width="2.7109375" style="2" customWidth="1"/>
    <col min="15879" max="15879" width="14.42578125" style="2" customWidth="1"/>
    <col min="15880" max="15880" width="2.7109375" style="2" customWidth="1"/>
    <col min="15881" max="15881" width="11.85546875" style="2" customWidth="1"/>
    <col min="15882" max="15882" width="23.140625" style="2" bestFit="1" customWidth="1"/>
    <col min="15883" max="15883" width="8.85546875" style="2" customWidth="1"/>
    <col min="15884" max="16127" width="9.140625" style="2"/>
    <col min="16128" max="16128" width="7.85546875" style="2" customWidth="1"/>
    <col min="16129" max="16129" width="36.140625" style="2" customWidth="1"/>
    <col min="16130" max="16130" width="3.7109375" style="2" customWidth="1"/>
    <col min="16131" max="16131" width="14.140625" style="2" customWidth="1"/>
    <col min="16132" max="16132" width="2.7109375" style="2" customWidth="1"/>
    <col min="16133" max="16133" width="16.28515625" style="2" bestFit="1" customWidth="1"/>
    <col min="16134" max="16134" width="2.7109375" style="2" customWidth="1"/>
    <col min="16135" max="16135" width="14.42578125" style="2" customWidth="1"/>
    <col min="16136" max="16136" width="2.7109375" style="2" customWidth="1"/>
    <col min="16137" max="16137" width="11.85546875" style="2" customWidth="1"/>
    <col min="16138" max="16138" width="23.140625" style="2" bestFit="1" customWidth="1"/>
    <col min="16139" max="16139" width="8.85546875" style="2" customWidth="1"/>
    <col min="16140" max="16384" width="9.140625" style="2"/>
  </cols>
  <sheetData>
    <row r="1" spans="1:14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</row>
    <row r="2" spans="1:14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</row>
    <row r="3" spans="1:14" x14ac:dyDescent="0.2">
      <c r="A3" s="85">
        <v>45291</v>
      </c>
      <c r="B3" s="85"/>
      <c r="C3" s="85"/>
      <c r="D3" s="85"/>
      <c r="E3" s="85"/>
      <c r="F3" s="85"/>
      <c r="G3" s="85"/>
      <c r="H3" s="85"/>
      <c r="I3" s="85"/>
      <c r="J3" s="85"/>
    </row>
    <row r="4" spans="1:14" ht="14.25" x14ac:dyDescent="0.2">
      <c r="B4" s="86"/>
      <c r="C4" s="86"/>
      <c r="D4" s="86"/>
      <c r="E4" s="86"/>
      <c r="F4" s="86"/>
      <c r="G4" s="86"/>
      <c r="H4" s="5"/>
      <c r="I4" s="49">
        <f>9/12</f>
        <v>0.75</v>
      </c>
    </row>
    <row r="5" spans="1:14" x14ac:dyDescent="0.2">
      <c r="B5" s="7"/>
      <c r="C5" s="1"/>
      <c r="D5" s="1"/>
      <c r="E5" s="1"/>
      <c r="F5" s="1"/>
      <c r="G5" s="8"/>
      <c r="H5" s="8"/>
      <c r="I5" s="1"/>
    </row>
    <row r="6" spans="1:14" x14ac:dyDescent="0.2">
      <c r="B6" s="9"/>
      <c r="C6" s="1"/>
      <c r="D6" s="1" t="s">
        <v>2</v>
      </c>
      <c r="E6" s="1" t="s">
        <v>3</v>
      </c>
      <c r="F6" s="1"/>
      <c r="G6" s="8" t="s">
        <v>4</v>
      </c>
      <c r="H6" s="8"/>
      <c r="I6" s="10" t="s">
        <v>5</v>
      </c>
      <c r="J6" s="11" t="s">
        <v>6</v>
      </c>
    </row>
    <row r="7" spans="1:14" x14ac:dyDescent="0.2">
      <c r="D7" s="3">
        <f>A3</f>
        <v>45291</v>
      </c>
      <c r="E7" s="10" t="s">
        <v>7</v>
      </c>
      <c r="F7" s="10"/>
      <c r="G7" s="8" t="s">
        <v>8</v>
      </c>
      <c r="H7" s="8"/>
      <c r="I7" s="1" t="s">
        <v>9</v>
      </c>
      <c r="N7" s="12" t="s">
        <v>10</v>
      </c>
    </row>
    <row r="8" spans="1:14" ht="15.75" x14ac:dyDescent="0.25">
      <c r="B8" s="13" t="s">
        <v>11</v>
      </c>
      <c r="D8" s="5"/>
      <c r="E8" s="5"/>
      <c r="F8" s="5"/>
      <c r="G8" s="8" t="s">
        <v>12</v>
      </c>
      <c r="H8" s="8"/>
      <c r="I8" s="14" t="s">
        <v>13</v>
      </c>
      <c r="J8" s="15"/>
    </row>
    <row r="9" spans="1:14" x14ac:dyDescent="0.2">
      <c r="D9" s="4"/>
      <c r="E9" s="4"/>
      <c r="F9" s="4"/>
      <c r="G9" s="16"/>
      <c r="H9" s="16"/>
      <c r="I9" s="14" t="s">
        <v>14</v>
      </c>
      <c r="J9" s="17"/>
    </row>
    <row r="10" spans="1:14" ht="15.75" x14ac:dyDescent="0.25">
      <c r="B10" s="13" t="s">
        <v>17</v>
      </c>
      <c r="D10" s="20"/>
      <c r="E10" s="20"/>
      <c r="F10" s="20"/>
      <c r="G10" s="21"/>
      <c r="H10" s="21"/>
      <c r="I10" s="17"/>
    </row>
    <row r="11" spans="1:14" ht="15.75" x14ac:dyDescent="0.25">
      <c r="B11" s="13"/>
      <c r="D11" s="20"/>
      <c r="E11" s="20"/>
      <c r="F11" s="20"/>
      <c r="G11" s="38"/>
      <c r="H11" s="38"/>
      <c r="I11" s="17"/>
    </row>
    <row r="12" spans="1:14" x14ac:dyDescent="0.2">
      <c r="B12" s="18" t="s">
        <v>18</v>
      </c>
      <c r="D12" s="20"/>
      <c r="E12" s="20"/>
      <c r="F12" s="20"/>
      <c r="G12" s="21"/>
      <c r="H12" s="21"/>
      <c r="I12" s="17"/>
    </row>
    <row r="13" spans="1:14" x14ac:dyDescent="0.2">
      <c r="A13" s="4">
        <v>50100</v>
      </c>
      <c r="B13" s="12" t="s">
        <v>19</v>
      </c>
      <c r="D13" s="20">
        <v>6675</v>
      </c>
      <c r="E13" s="20">
        <v>23525</v>
      </c>
      <c r="F13" s="20"/>
      <c r="G13" s="21">
        <v>14500</v>
      </c>
      <c r="H13" s="21"/>
      <c r="I13" s="22">
        <f t="shared" ref="I13:I66" si="0">IF(G13&lt;&gt;0,E13/G13,0)</f>
        <v>1.6224137931034484</v>
      </c>
      <c r="J13" s="14"/>
    </row>
    <row r="14" spans="1:14" x14ac:dyDescent="0.2">
      <c r="A14" s="4">
        <v>50200</v>
      </c>
      <c r="B14" s="2" t="s">
        <v>20</v>
      </c>
      <c r="D14" s="25">
        <v>0</v>
      </c>
      <c r="E14" s="25">
        <v>1061.25</v>
      </c>
      <c r="F14" s="20"/>
      <c r="G14" s="21">
        <v>2700</v>
      </c>
      <c r="H14" s="21"/>
      <c r="I14" s="22">
        <f t="shared" si="0"/>
        <v>0.39305555555555555</v>
      </c>
    </row>
    <row r="15" spans="1:14" x14ac:dyDescent="0.2">
      <c r="A15" s="4">
        <v>50210</v>
      </c>
      <c r="B15" s="12" t="s">
        <v>21</v>
      </c>
      <c r="D15" s="20">
        <v>2545.15</v>
      </c>
      <c r="E15" s="20">
        <v>2545.15</v>
      </c>
      <c r="F15" s="20"/>
      <c r="G15" s="21">
        <v>2400</v>
      </c>
      <c r="H15" s="21"/>
      <c r="I15" s="22">
        <f t="shared" si="0"/>
        <v>1.0604791666666666</v>
      </c>
    </row>
    <row r="16" spans="1:14" x14ac:dyDescent="0.2">
      <c r="A16" s="4">
        <v>50300</v>
      </c>
      <c r="B16" s="2" t="s">
        <v>22</v>
      </c>
      <c r="D16" s="20">
        <v>0</v>
      </c>
      <c r="E16" s="20">
        <v>338</v>
      </c>
      <c r="F16" s="20"/>
      <c r="G16" s="21">
        <v>3000</v>
      </c>
      <c r="H16" s="21"/>
      <c r="I16" s="22">
        <f t="shared" si="0"/>
        <v>0.11266666666666666</v>
      </c>
      <c r="J16" s="24"/>
    </row>
    <row r="17" spans="1:11" x14ac:dyDescent="0.2">
      <c r="A17" s="4">
        <v>50400</v>
      </c>
      <c r="B17" s="2" t="s">
        <v>23</v>
      </c>
      <c r="D17" s="20">
        <v>800</v>
      </c>
      <c r="E17" s="20">
        <v>18048</v>
      </c>
      <c r="F17" s="20"/>
      <c r="G17" s="21">
        <v>26519</v>
      </c>
      <c r="H17" s="21"/>
      <c r="I17" s="22">
        <f t="shared" si="0"/>
        <v>0.68056864889324631</v>
      </c>
      <c r="J17" s="39"/>
    </row>
    <row r="18" spans="1:11" x14ac:dyDescent="0.2">
      <c r="A18" s="4">
        <v>50410</v>
      </c>
      <c r="B18" s="2" t="s">
        <v>24</v>
      </c>
      <c r="D18" s="20">
        <v>85.24</v>
      </c>
      <c r="E18" s="20">
        <v>1045.6099999999999</v>
      </c>
      <c r="F18" s="20"/>
      <c r="G18" s="21">
        <v>3285</v>
      </c>
      <c r="H18" s="21"/>
      <c r="I18" s="22">
        <f t="shared" si="0"/>
        <v>0.31829832572298322</v>
      </c>
      <c r="K18" s="12"/>
    </row>
    <row r="19" spans="1:11" x14ac:dyDescent="0.2">
      <c r="A19" s="4">
        <v>50500</v>
      </c>
      <c r="B19" s="2" t="s">
        <v>25</v>
      </c>
      <c r="D19" s="20">
        <v>428.57</v>
      </c>
      <c r="E19" s="20">
        <v>4640.0600000000004</v>
      </c>
      <c r="F19" s="20"/>
      <c r="G19" s="21">
        <v>5125</v>
      </c>
      <c r="H19" s="21"/>
      <c r="I19" s="22">
        <f t="shared" si="0"/>
        <v>0.90537756097560984</v>
      </c>
    </row>
    <row r="20" spans="1:11" x14ac:dyDescent="0.2">
      <c r="A20" s="4">
        <v>50600</v>
      </c>
      <c r="B20" s="2" t="s">
        <v>26</v>
      </c>
      <c r="D20" s="20">
        <v>1881.14</v>
      </c>
      <c r="E20" s="20">
        <v>23878.7</v>
      </c>
      <c r="F20" s="20"/>
      <c r="G20" s="21">
        <v>27331</v>
      </c>
      <c r="H20" s="21"/>
      <c r="I20" s="22">
        <f t="shared" si="0"/>
        <v>0.87368555852328855</v>
      </c>
      <c r="J20" s="40"/>
    </row>
    <row r="21" spans="1:11" x14ac:dyDescent="0.2">
      <c r="A21" s="4">
        <v>50800</v>
      </c>
      <c r="B21" s="2" t="s">
        <v>27</v>
      </c>
      <c r="D21" s="20">
        <v>391.4</v>
      </c>
      <c r="E21" s="20">
        <v>5017.16</v>
      </c>
      <c r="F21" s="20"/>
      <c r="G21" s="21">
        <v>8325</v>
      </c>
      <c r="H21" s="21"/>
      <c r="I21" s="22">
        <f t="shared" si="0"/>
        <v>0.60266186186186188</v>
      </c>
      <c r="J21" s="24"/>
    </row>
    <row r="22" spans="1:11" x14ac:dyDescent="0.2">
      <c r="A22" s="4">
        <v>50850</v>
      </c>
      <c r="B22" s="2" t="s">
        <v>28</v>
      </c>
      <c r="D22" s="20">
        <v>60</v>
      </c>
      <c r="E22" s="20">
        <v>7995</v>
      </c>
      <c r="F22" s="20"/>
      <c r="G22" s="21">
        <v>6435</v>
      </c>
      <c r="H22" s="21"/>
      <c r="I22" s="22">
        <f t="shared" si="0"/>
        <v>1.2424242424242424</v>
      </c>
      <c r="J22" s="24"/>
    </row>
    <row r="23" spans="1:11" x14ac:dyDescent="0.2">
      <c r="A23" s="4">
        <v>50900</v>
      </c>
      <c r="B23" s="2" t="s">
        <v>29</v>
      </c>
      <c r="D23" s="20">
        <v>0</v>
      </c>
      <c r="E23" s="20">
        <v>0</v>
      </c>
      <c r="F23" s="20"/>
      <c r="G23" s="21">
        <v>1915</v>
      </c>
      <c r="H23" s="21"/>
      <c r="I23" s="22">
        <f t="shared" si="0"/>
        <v>0</v>
      </c>
      <c r="J23" s="14"/>
    </row>
    <row r="24" spans="1:11" x14ac:dyDescent="0.2">
      <c r="A24" s="4">
        <v>50910</v>
      </c>
      <c r="B24" s="12" t="s">
        <v>30</v>
      </c>
      <c r="D24" s="20">
        <v>0</v>
      </c>
      <c r="E24" s="20">
        <v>0</v>
      </c>
      <c r="F24" s="20"/>
      <c r="G24" s="21">
        <v>0</v>
      </c>
      <c r="H24" s="21"/>
      <c r="I24" s="22">
        <f t="shared" si="0"/>
        <v>0</v>
      </c>
      <c r="J24" s="14"/>
    </row>
    <row r="25" spans="1:11" x14ac:dyDescent="0.2">
      <c r="A25" s="4">
        <v>50950</v>
      </c>
      <c r="B25" s="12" t="s">
        <v>31</v>
      </c>
      <c r="D25" s="20">
        <v>0</v>
      </c>
      <c r="E25" s="20">
        <v>43839.63</v>
      </c>
      <c r="F25" s="20"/>
      <c r="G25" s="21">
        <v>43000</v>
      </c>
      <c r="H25" s="21"/>
      <c r="I25" s="22">
        <f t="shared" si="0"/>
        <v>1.0195262790697674</v>
      </c>
      <c r="J25" s="14"/>
    </row>
    <row r="26" spans="1:11" x14ac:dyDescent="0.2">
      <c r="A26" s="4">
        <v>50960</v>
      </c>
      <c r="B26" s="2" t="s">
        <v>32</v>
      </c>
      <c r="D26" s="20">
        <v>256.3</v>
      </c>
      <c r="E26" s="20">
        <v>1688.36</v>
      </c>
      <c r="F26" s="20"/>
      <c r="G26" s="21">
        <v>5115</v>
      </c>
      <c r="H26" s="21"/>
      <c r="I26" s="22">
        <f t="shared" si="0"/>
        <v>0.33008015640273702</v>
      </c>
      <c r="J26" s="35"/>
    </row>
    <row r="27" spans="1:11" x14ac:dyDescent="0.2">
      <c r="A27" s="4">
        <v>51100</v>
      </c>
      <c r="B27" s="2" t="s">
        <v>33</v>
      </c>
      <c r="D27" s="20">
        <v>21.5</v>
      </c>
      <c r="E27" s="20">
        <v>150.5</v>
      </c>
      <c r="F27" s="20"/>
      <c r="G27" s="21">
        <v>270</v>
      </c>
      <c r="H27" s="21"/>
      <c r="I27" s="22">
        <f t="shared" si="0"/>
        <v>0.55740740740740746</v>
      </c>
    </row>
    <row r="28" spans="1:11" x14ac:dyDescent="0.2">
      <c r="A28" s="4">
        <v>51110</v>
      </c>
      <c r="B28" s="2" t="s">
        <v>34</v>
      </c>
      <c r="D28" s="20">
        <v>112.25</v>
      </c>
      <c r="E28" s="20">
        <v>785.75</v>
      </c>
      <c r="F28" s="20"/>
      <c r="G28" s="21">
        <v>1635</v>
      </c>
      <c r="H28" s="21"/>
      <c r="I28" s="22">
        <f t="shared" si="0"/>
        <v>0.48058103975535166</v>
      </c>
    </row>
    <row r="29" spans="1:11" x14ac:dyDescent="0.2">
      <c r="A29" s="4">
        <v>51120</v>
      </c>
      <c r="B29" s="2" t="s">
        <v>35</v>
      </c>
      <c r="D29" s="20">
        <v>1262.94</v>
      </c>
      <c r="E29" s="20">
        <v>8840.58</v>
      </c>
      <c r="F29" s="20"/>
      <c r="G29" s="21">
        <v>12180</v>
      </c>
      <c r="H29" s="21"/>
      <c r="I29" s="22">
        <f t="shared" si="0"/>
        <v>0.72582758620689658</v>
      </c>
    </row>
    <row r="30" spans="1:11" x14ac:dyDescent="0.2">
      <c r="A30" s="4">
        <v>51125</v>
      </c>
      <c r="B30" s="2" t="s">
        <v>36</v>
      </c>
      <c r="C30" s="41"/>
      <c r="D30" s="20">
        <v>6926.5</v>
      </c>
      <c r="E30" s="20">
        <v>17319.310000000001</v>
      </c>
      <c r="F30" s="20"/>
      <c r="G30" s="21">
        <v>32317</v>
      </c>
      <c r="H30" s="21"/>
      <c r="I30" s="22">
        <f t="shared" si="0"/>
        <v>0.53591948510072107</v>
      </c>
    </row>
    <row r="31" spans="1:11" x14ac:dyDescent="0.2">
      <c r="A31" s="4">
        <v>51130</v>
      </c>
      <c r="B31" s="12" t="s">
        <v>37</v>
      </c>
      <c r="D31" s="20">
        <v>226.17</v>
      </c>
      <c r="E31" s="20">
        <v>1583.19</v>
      </c>
      <c r="F31" s="20"/>
      <c r="G31" s="21">
        <v>2795</v>
      </c>
      <c r="H31" s="21"/>
      <c r="I31" s="22">
        <f t="shared" si="0"/>
        <v>0.56643649373881932</v>
      </c>
    </row>
    <row r="32" spans="1:11" x14ac:dyDescent="0.2">
      <c r="A32" s="4">
        <v>51140</v>
      </c>
      <c r="B32" s="2" t="s">
        <v>38</v>
      </c>
      <c r="D32" s="20">
        <v>206.53</v>
      </c>
      <c r="E32" s="20">
        <v>1445.71</v>
      </c>
      <c r="F32" s="20"/>
      <c r="G32" s="21">
        <v>2545</v>
      </c>
      <c r="H32" s="21"/>
      <c r="I32" s="22">
        <f t="shared" si="0"/>
        <v>0.56805893909626726</v>
      </c>
      <c r="K32" s="6"/>
    </row>
    <row r="33" spans="1:11" x14ac:dyDescent="0.2">
      <c r="A33" s="4">
        <v>51200</v>
      </c>
      <c r="B33" s="2" t="s">
        <v>39</v>
      </c>
      <c r="D33" s="20">
        <v>1519</v>
      </c>
      <c r="E33" s="20">
        <v>26449.73</v>
      </c>
      <c r="F33" s="20"/>
      <c r="G33" s="21">
        <v>20000</v>
      </c>
      <c r="H33" s="21"/>
      <c r="I33" s="22">
        <f t="shared" si="0"/>
        <v>1.3224864999999999</v>
      </c>
      <c r="J33" s="14"/>
    </row>
    <row r="34" spans="1:11" x14ac:dyDescent="0.2">
      <c r="A34" s="4">
        <v>51250</v>
      </c>
      <c r="B34" s="12" t="s">
        <v>40</v>
      </c>
      <c r="D34" s="20">
        <v>0</v>
      </c>
      <c r="E34" s="20">
        <v>0</v>
      </c>
      <c r="F34" s="20"/>
      <c r="G34" s="21">
        <v>0</v>
      </c>
      <c r="H34" s="21"/>
      <c r="I34" s="22">
        <f t="shared" si="0"/>
        <v>0</v>
      </c>
      <c r="J34" s="14"/>
    </row>
    <row r="35" spans="1:11" x14ac:dyDescent="0.2">
      <c r="A35" s="4">
        <v>51300</v>
      </c>
      <c r="B35" s="2" t="s">
        <v>41</v>
      </c>
      <c r="D35" s="20">
        <v>172.93</v>
      </c>
      <c r="E35" s="20">
        <v>1243.23</v>
      </c>
      <c r="F35" s="20"/>
      <c r="G35" s="21">
        <v>2500</v>
      </c>
      <c r="H35" s="21"/>
      <c r="I35" s="22">
        <f t="shared" si="0"/>
        <v>0.49729200000000001</v>
      </c>
      <c r="J35" s="14"/>
    </row>
    <row r="36" spans="1:11" x14ac:dyDescent="0.2">
      <c r="A36" s="4">
        <v>51400</v>
      </c>
      <c r="B36" s="12" t="s">
        <v>42</v>
      </c>
      <c r="D36" s="20">
        <v>0</v>
      </c>
      <c r="E36" s="20">
        <v>1117.02</v>
      </c>
      <c r="F36" s="20"/>
      <c r="G36" s="21">
        <v>50</v>
      </c>
      <c r="H36" s="21"/>
      <c r="I36" s="22">
        <f>IF(G36&lt;&gt;0,E36/G36,0)</f>
        <v>22.340399999999999</v>
      </c>
      <c r="K36" s="42"/>
    </row>
    <row r="37" spans="1:11" x14ac:dyDescent="0.2">
      <c r="A37" s="4">
        <v>51500</v>
      </c>
      <c r="B37" s="12" t="s">
        <v>43</v>
      </c>
      <c r="D37" s="20">
        <v>0</v>
      </c>
      <c r="E37" s="20">
        <v>1544.26</v>
      </c>
      <c r="F37" s="20"/>
      <c r="G37" s="21">
        <v>1000</v>
      </c>
      <c r="H37" s="21"/>
      <c r="I37" s="22">
        <f t="shared" si="0"/>
        <v>1.54426</v>
      </c>
      <c r="J37" s="14"/>
    </row>
    <row r="38" spans="1:11" x14ac:dyDescent="0.2">
      <c r="A38" s="4">
        <v>51510</v>
      </c>
      <c r="B38" s="12" t="s">
        <v>44</v>
      </c>
      <c r="D38" s="20">
        <v>2294.2800000000002</v>
      </c>
      <c r="E38" s="20">
        <v>5654.26</v>
      </c>
      <c r="F38" s="20"/>
      <c r="G38" s="21">
        <v>5110</v>
      </c>
      <c r="H38" s="21"/>
      <c r="I38" s="22">
        <f t="shared" si="0"/>
        <v>1.106508806262231</v>
      </c>
    </row>
    <row r="39" spans="1:11" x14ac:dyDescent="0.2">
      <c r="A39" s="4">
        <v>51600</v>
      </c>
      <c r="B39" s="2" t="s">
        <v>45</v>
      </c>
      <c r="D39" s="20">
        <v>37465.42</v>
      </c>
      <c r="E39" s="20">
        <v>325351.31</v>
      </c>
      <c r="F39" s="20"/>
      <c r="G39" s="21">
        <v>578167</v>
      </c>
      <c r="H39" s="21"/>
      <c r="I39" s="22">
        <f t="shared" si="0"/>
        <v>0.56272895201559414</v>
      </c>
      <c r="J39" s="35"/>
    </row>
    <row r="40" spans="1:11" x14ac:dyDescent="0.2">
      <c r="A40" s="4">
        <v>51605</v>
      </c>
      <c r="B40" s="12" t="s">
        <v>46</v>
      </c>
      <c r="D40" s="20">
        <v>0</v>
      </c>
      <c r="E40" s="20">
        <v>18.75</v>
      </c>
      <c r="F40" s="20"/>
      <c r="G40" s="21">
        <v>1245</v>
      </c>
      <c r="H40" s="21"/>
      <c r="I40" s="22">
        <f t="shared" si="0"/>
        <v>1.5060240963855422E-2</v>
      </c>
    </row>
    <row r="41" spans="1:11" x14ac:dyDescent="0.2">
      <c r="A41" s="4">
        <v>51610</v>
      </c>
      <c r="B41" s="2" t="s">
        <v>47</v>
      </c>
      <c r="C41" s="34"/>
      <c r="D41" s="20">
        <v>2842.58</v>
      </c>
      <c r="E41" s="20">
        <v>24943.88</v>
      </c>
      <c r="F41" s="20"/>
      <c r="G41" s="21">
        <v>45717</v>
      </c>
      <c r="H41" s="21"/>
      <c r="I41" s="22">
        <f t="shared" si="0"/>
        <v>0.54561497911061529</v>
      </c>
      <c r="J41" s="14"/>
    </row>
    <row r="42" spans="1:11" x14ac:dyDescent="0.2">
      <c r="A42" s="4">
        <v>51615</v>
      </c>
      <c r="B42" s="2" t="s">
        <v>48</v>
      </c>
      <c r="C42" s="34"/>
      <c r="D42" s="20">
        <v>0</v>
      </c>
      <c r="E42" s="20">
        <v>0</v>
      </c>
      <c r="F42" s="20"/>
      <c r="G42" s="21">
        <v>0</v>
      </c>
      <c r="H42" s="21"/>
      <c r="I42" s="22">
        <f t="shared" si="0"/>
        <v>0</v>
      </c>
      <c r="J42" s="14"/>
    </row>
    <row r="43" spans="1:11" x14ac:dyDescent="0.2">
      <c r="A43" s="4">
        <v>51620</v>
      </c>
      <c r="B43" s="2" t="s">
        <v>49</v>
      </c>
      <c r="D43" s="20">
        <v>3644.53</v>
      </c>
      <c r="E43" s="20">
        <v>21287.5</v>
      </c>
      <c r="F43" s="20"/>
      <c r="G43" s="21">
        <v>33854</v>
      </c>
      <c r="H43" s="21"/>
      <c r="I43" s="22">
        <f t="shared" si="0"/>
        <v>0.62880309564600934</v>
      </c>
    </row>
    <row r="44" spans="1:11" x14ac:dyDescent="0.2">
      <c r="A44" s="4">
        <v>51700</v>
      </c>
      <c r="B44" s="2" t="s">
        <v>50</v>
      </c>
      <c r="D44" s="20">
        <v>222</v>
      </c>
      <c r="E44" s="20">
        <v>222</v>
      </c>
      <c r="F44" s="20"/>
      <c r="G44" s="21">
        <v>300</v>
      </c>
      <c r="H44" s="21"/>
      <c r="I44" s="22">
        <f t="shared" si="0"/>
        <v>0.74</v>
      </c>
    </row>
    <row r="45" spans="1:11" x14ac:dyDescent="0.2">
      <c r="A45" s="4">
        <v>51800</v>
      </c>
      <c r="B45" s="2" t="s">
        <v>51</v>
      </c>
      <c r="D45" s="20">
        <v>250</v>
      </c>
      <c r="E45" s="20">
        <v>3328.73</v>
      </c>
      <c r="F45" s="20"/>
      <c r="G45" s="21">
        <v>3835</v>
      </c>
      <c r="H45" s="21"/>
      <c r="I45" s="22">
        <f t="shared" si="0"/>
        <v>0.86798696219035198</v>
      </c>
    </row>
    <row r="46" spans="1:11" x14ac:dyDescent="0.2">
      <c r="A46" s="4">
        <v>51900</v>
      </c>
      <c r="B46" s="2" t="s">
        <v>52</v>
      </c>
      <c r="D46" s="20">
        <v>0</v>
      </c>
      <c r="E46" s="20">
        <v>233.16</v>
      </c>
      <c r="F46" s="20"/>
      <c r="G46" s="21">
        <v>1550</v>
      </c>
      <c r="H46" s="21"/>
      <c r="I46" s="22">
        <f t="shared" si="0"/>
        <v>0.15042580645161291</v>
      </c>
    </row>
    <row r="47" spans="1:11" x14ac:dyDescent="0.2">
      <c r="A47" s="4">
        <v>53100</v>
      </c>
      <c r="B47" s="12" t="s">
        <v>53</v>
      </c>
      <c r="D47" s="20">
        <v>9097.48</v>
      </c>
      <c r="E47" s="20">
        <v>54691.18</v>
      </c>
      <c r="F47" s="20"/>
      <c r="G47" s="21">
        <v>63000</v>
      </c>
      <c r="H47" s="21"/>
      <c r="I47" s="22">
        <f t="shared" si="0"/>
        <v>0.86811396825396825</v>
      </c>
      <c r="K47" s="6"/>
    </row>
    <row r="48" spans="1:11" x14ac:dyDescent="0.2">
      <c r="A48" s="4">
        <v>53110</v>
      </c>
      <c r="B48" s="12" t="s">
        <v>54</v>
      </c>
      <c r="D48" s="20">
        <v>0</v>
      </c>
      <c r="E48" s="20">
        <v>0</v>
      </c>
      <c r="F48" s="20"/>
      <c r="G48" s="21">
        <v>0</v>
      </c>
      <c r="H48" s="21"/>
      <c r="I48" s="22">
        <f t="shared" si="0"/>
        <v>0</v>
      </c>
      <c r="J48" s="14"/>
      <c r="K48" s="6"/>
    </row>
    <row r="49" spans="1:11" x14ac:dyDescent="0.2">
      <c r="A49" s="4">
        <v>53115</v>
      </c>
      <c r="B49" s="12" t="s">
        <v>55</v>
      </c>
      <c r="D49" s="20">
        <v>0</v>
      </c>
      <c r="E49" s="20">
        <v>0</v>
      </c>
      <c r="F49" s="20"/>
      <c r="G49" s="21">
        <v>0</v>
      </c>
      <c r="H49" s="21"/>
      <c r="I49" s="22">
        <f t="shared" si="0"/>
        <v>0</v>
      </c>
      <c r="J49" s="14"/>
      <c r="K49" s="6"/>
    </row>
    <row r="50" spans="1:11" x14ac:dyDescent="0.2">
      <c r="A50" s="4">
        <v>53175</v>
      </c>
      <c r="B50" s="12" t="s">
        <v>15</v>
      </c>
      <c r="D50" s="20">
        <v>2662.5</v>
      </c>
      <c r="E50" s="20">
        <v>12046.25</v>
      </c>
      <c r="F50" s="20"/>
      <c r="G50" s="21">
        <v>21800</v>
      </c>
      <c r="H50" s="21"/>
      <c r="I50" s="22">
        <f t="shared" si="0"/>
        <v>0.55258027522935782</v>
      </c>
      <c r="J50" s="14"/>
      <c r="K50" s="6"/>
    </row>
    <row r="51" spans="1:11" x14ac:dyDescent="0.2">
      <c r="A51" s="4">
        <v>53300</v>
      </c>
      <c r="B51" s="12" t="s">
        <v>56</v>
      </c>
      <c r="D51" s="20">
        <v>0</v>
      </c>
      <c r="E51" s="20">
        <v>0</v>
      </c>
      <c r="F51" s="20"/>
      <c r="G51" s="21">
        <v>0</v>
      </c>
      <c r="H51" s="21"/>
      <c r="I51" s="22">
        <f t="shared" si="0"/>
        <v>0</v>
      </c>
      <c r="K51" s="6"/>
    </row>
    <row r="52" spans="1:11" x14ac:dyDescent="0.2">
      <c r="A52" s="4">
        <v>53500</v>
      </c>
      <c r="B52" s="2" t="s">
        <v>57</v>
      </c>
      <c r="D52" s="20">
        <v>0</v>
      </c>
      <c r="E52" s="20">
        <v>201.56</v>
      </c>
      <c r="F52" s="20"/>
      <c r="G52" s="21">
        <v>380</v>
      </c>
      <c r="H52" s="21"/>
      <c r="I52" s="22">
        <f t="shared" si="0"/>
        <v>0.5304210526315789</v>
      </c>
      <c r="J52" s="14"/>
    </row>
    <row r="53" spans="1:11" x14ac:dyDescent="0.2">
      <c r="A53" s="4">
        <v>53510</v>
      </c>
      <c r="B53" s="2" t="s">
        <v>58</v>
      </c>
      <c r="D53" s="20">
        <v>1400.89</v>
      </c>
      <c r="E53" s="20">
        <v>9806.23</v>
      </c>
      <c r="F53" s="20"/>
      <c r="G53" s="21">
        <v>17600</v>
      </c>
      <c r="H53" s="21"/>
      <c r="I53" s="22">
        <f t="shared" si="0"/>
        <v>0.55717215909090911</v>
      </c>
      <c r="J53" s="14"/>
    </row>
    <row r="54" spans="1:11" x14ac:dyDescent="0.2">
      <c r="A54" s="4">
        <v>53520</v>
      </c>
      <c r="B54" s="2" t="s">
        <v>59</v>
      </c>
      <c r="D54" s="20">
        <v>5058.13</v>
      </c>
      <c r="E54" s="20">
        <v>13901.5</v>
      </c>
      <c r="F54" s="20"/>
      <c r="G54" s="21">
        <v>31470</v>
      </c>
      <c r="H54" s="21"/>
      <c r="I54" s="22">
        <f t="shared" si="0"/>
        <v>0.4417381633301557</v>
      </c>
      <c r="J54" s="14"/>
    </row>
    <row r="55" spans="1:11" x14ac:dyDescent="0.2">
      <c r="A55" s="4">
        <v>53525</v>
      </c>
      <c r="B55" s="2" t="s">
        <v>60</v>
      </c>
      <c r="D55" s="20">
        <v>264.95999999999998</v>
      </c>
      <c r="E55" s="20">
        <v>4339.42</v>
      </c>
      <c r="F55" s="20"/>
      <c r="G55" s="21">
        <v>5000</v>
      </c>
      <c r="H55" s="21"/>
      <c r="I55" s="22">
        <f t="shared" si="0"/>
        <v>0.86788399999999999</v>
      </c>
      <c r="J55" s="14"/>
    </row>
    <row r="56" spans="1:11" x14ac:dyDescent="0.2">
      <c r="A56" s="4">
        <v>53530</v>
      </c>
      <c r="B56" s="2" t="s">
        <v>61</v>
      </c>
      <c r="D56" s="20">
        <v>1591.44</v>
      </c>
      <c r="E56" s="20">
        <v>10072.85</v>
      </c>
      <c r="F56" s="20"/>
      <c r="G56" s="21">
        <v>20040</v>
      </c>
      <c r="H56" s="21"/>
      <c r="I56" s="22">
        <f t="shared" si="0"/>
        <v>0.50263722554890222</v>
      </c>
      <c r="J56" s="23"/>
    </row>
    <row r="57" spans="1:11" x14ac:dyDescent="0.2">
      <c r="A57" s="4">
        <v>53535</v>
      </c>
      <c r="B57" s="2" t="s">
        <v>119</v>
      </c>
      <c r="D57" s="20">
        <v>0</v>
      </c>
      <c r="E57" s="20">
        <v>1687.87</v>
      </c>
      <c r="F57" s="20"/>
      <c r="G57" s="21">
        <v>3185</v>
      </c>
      <c r="H57" s="21"/>
      <c r="I57" s="22">
        <f t="shared" si="0"/>
        <v>0.52994348508634215</v>
      </c>
      <c r="J57" s="23"/>
    </row>
    <row r="58" spans="1:11" x14ac:dyDescent="0.2">
      <c r="A58" s="4">
        <v>53540</v>
      </c>
      <c r="B58" s="2" t="s">
        <v>62</v>
      </c>
      <c r="D58" s="20">
        <v>212.46</v>
      </c>
      <c r="E58" s="20">
        <v>4316.9399999999996</v>
      </c>
      <c r="F58" s="20"/>
      <c r="G58" s="21">
        <v>4455</v>
      </c>
      <c r="H58" s="21"/>
      <c r="I58" s="22">
        <f t="shared" si="0"/>
        <v>0.96901010101010088</v>
      </c>
      <c r="J58" s="14"/>
    </row>
    <row r="59" spans="1:11" x14ac:dyDescent="0.2">
      <c r="A59" s="4">
        <v>53545</v>
      </c>
      <c r="B59" s="2" t="s">
        <v>63</v>
      </c>
      <c r="D59" s="20">
        <v>0</v>
      </c>
      <c r="E59" s="20">
        <v>217.83</v>
      </c>
      <c r="F59" s="20"/>
      <c r="G59" s="21">
        <v>0</v>
      </c>
      <c r="H59" s="21"/>
      <c r="I59" s="22">
        <f t="shared" si="0"/>
        <v>0</v>
      </c>
      <c r="J59" s="14"/>
    </row>
    <row r="60" spans="1:11" x14ac:dyDescent="0.2">
      <c r="A60" s="4">
        <v>53600</v>
      </c>
      <c r="B60" s="2" t="s">
        <v>64</v>
      </c>
      <c r="D60" s="20">
        <v>818.08</v>
      </c>
      <c r="E60" s="20">
        <v>4450.93</v>
      </c>
      <c r="F60" s="20"/>
      <c r="G60" s="21">
        <v>9000</v>
      </c>
      <c r="H60" s="21"/>
      <c r="I60" s="22">
        <f t="shared" si="0"/>
        <v>0.49454777777777781</v>
      </c>
    </row>
    <row r="61" spans="1:11" x14ac:dyDescent="0.2">
      <c r="A61" s="4">
        <v>53605</v>
      </c>
      <c r="B61" s="2" t="s">
        <v>65</v>
      </c>
      <c r="D61" s="20">
        <v>929.37</v>
      </c>
      <c r="E61" s="20">
        <v>929.37</v>
      </c>
      <c r="F61" s="20"/>
      <c r="G61" s="21">
        <v>3000</v>
      </c>
      <c r="H61" s="21"/>
      <c r="I61" s="22">
        <f t="shared" si="0"/>
        <v>0.30979000000000001</v>
      </c>
    </row>
    <row r="62" spans="1:11" x14ac:dyDescent="0.2">
      <c r="A62" s="4">
        <v>53610</v>
      </c>
      <c r="B62" s="2" t="s">
        <v>66</v>
      </c>
      <c r="D62" s="20">
        <v>0</v>
      </c>
      <c r="E62" s="20">
        <v>4583.25</v>
      </c>
      <c r="F62" s="20"/>
      <c r="G62" s="21">
        <v>5000</v>
      </c>
      <c r="H62" s="21"/>
      <c r="I62" s="22">
        <f t="shared" si="0"/>
        <v>0.91664999999999996</v>
      </c>
      <c r="J62" s="14"/>
    </row>
    <row r="63" spans="1:11" x14ac:dyDescent="0.2">
      <c r="A63" s="4">
        <v>53620</v>
      </c>
      <c r="B63" s="2" t="s">
        <v>67</v>
      </c>
      <c r="D63" s="20">
        <v>393.82</v>
      </c>
      <c r="E63" s="20">
        <v>2711.4</v>
      </c>
      <c r="F63" s="20"/>
      <c r="G63" s="21">
        <v>4800</v>
      </c>
      <c r="H63" s="21"/>
      <c r="I63" s="22">
        <f t="shared" si="0"/>
        <v>0.56487500000000002</v>
      </c>
      <c r="J63" s="14"/>
    </row>
    <row r="64" spans="1:11" x14ac:dyDescent="0.2">
      <c r="A64" s="4">
        <v>53630</v>
      </c>
      <c r="B64" s="2" t="s">
        <v>68</v>
      </c>
      <c r="D64" s="20">
        <v>183.79</v>
      </c>
      <c r="E64" s="20">
        <v>580.66</v>
      </c>
      <c r="F64" s="20"/>
      <c r="G64" s="21">
        <v>900</v>
      </c>
      <c r="H64" s="21"/>
      <c r="I64" s="22">
        <f t="shared" si="0"/>
        <v>0.64517777777777774</v>
      </c>
      <c r="J64" s="14"/>
    </row>
    <row r="65" spans="1:10" x14ac:dyDescent="0.2">
      <c r="A65" s="4">
        <v>53640</v>
      </c>
      <c r="B65" s="2" t="s">
        <v>69</v>
      </c>
      <c r="D65" s="20">
        <v>0</v>
      </c>
      <c r="E65" s="20">
        <v>1526.36</v>
      </c>
      <c r="F65" s="20"/>
      <c r="G65" s="21">
        <v>2000</v>
      </c>
      <c r="H65" s="21"/>
      <c r="I65" s="22">
        <f t="shared" si="0"/>
        <v>0.76317999999999997</v>
      </c>
      <c r="J65" s="14"/>
    </row>
    <row r="66" spans="1:10" x14ac:dyDescent="0.2">
      <c r="A66" s="4">
        <v>53700</v>
      </c>
      <c r="B66" s="2" t="s">
        <v>70</v>
      </c>
      <c r="D66" s="27">
        <v>0</v>
      </c>
      <c r="E66" s="27">
        <v>0</v>
      </c>
      <c r="F66" s="20"/>
      <c r="G66" s="28">
        <v>453235</v>
      </c>
      <c r="H66" s="21"/>
      <c r="I66" s="29">
        <f t="shared" si="0"/>
        <v>0</v>
      </c>
    </row>
    <row r="67" spans="1:10" x14ac:dyDescent="0.2">
      <c r="B67" s="30" t="s">
        <v>71</v>
      </c>
      <c r="D67" s="31">
        <f>SUM(D13:D66)</f>
        <v>92902.35</v>
      </c>
      <c r="E67" s="31">
        <f>SUM(E13:E66)</f>
        <v>701204.39000000013</v>
      </c>
      <c r="F67" s="31"/>
      <c r="G67" s="32">
        <f>SUM(G13:G66)</f>
        <v>1539585</v>
      </c>
      <c r="H67" s="32"/>
      <c r="I67" s="33">
        <f>E67/G67</f>
        <v>0.45545026094694357</v>
      </c>
    </row>
    <row r="68" spans="1:10" x14ac:dyDescent="0.2">
      <c r="D68" s="20"/>
      <c r="E68" s="20"/>
      <c r="F68" s="20"/>
      <c r="G68" s="21"/>
      <c r="H68" s="21"/>
      <c r="I68" s="17"/>
    </row>
    <row r="69" spans="1:10" x14ac:dyDescent="0.2">
      <c r="B69" s="18" t="s">
        <v>72</v>
      </c>
      <c r="D69" s="20"/>
      <c r="E69" s="20"/>
      <c r="F69" s="20"/>
      <c r="G69" s="21"/>
      <c r="H69" s="21"/>
      <c r="I69" s="17"/>
    </row>
    <row r="70" spans="1:10" x14ac:dyDescent="0.2">
      <c r="B70" s="30"/>
      <c r="D70" s="20"/>
      <c r="E70" s="20"/>
      <c r="F70" s="20"/>
      <c r="G70" s="21"/>
      <c r="H70" s="21"/>
      <c r="I70" s="17"/>
    </row>
    <row r="71" spans="1:10" x14ac:dyDescent="0.2">
      <c r="B71" s="30" t="s">
        <v>73</v>
      </c>
      <c r="D71" s="20"/>
      <c r="E71" s="20"/>
      <c r="F71" s="20"/>
      <c r="G71" s="21"/>
      <c r="H71" s="21"/>
      <c r="I71" s="17"/>
      <c r="J71" s="43"/>
    </row>
    <row r="72" spans="1:10" x14ac:dyDescent="0.2">
      <c r="A72" s="4">
        <v>55001</v>
      </c>
      <c r="B72" s="2" t="s">
        <v>74</v>
      </c>
      <c r="D72" s="25">
        <v>1616.85</v>
      </c>
      <c r="E72" s="25">
        <v>6409.35</v>
      </c>
      <c r="F72" s="20"/>
      <c r="G72" s="21">
        <v>10650</v>
      </c>
      <c r="H72" s="21"/>
      <c r="I72" s="22">
        <f t="shared" ref="I72:I84" si="1">IF(G72&lt;&gt;0,E72/G72,0)</f>
        <v>0.60181690140845079</v>
      </c>
    </row>
    <row r="73" spans="1:10" x14ac:dyDescent="0.2">
      <c r="A73" s="4">
        <v>55002</v>
      </c>
      <c r="B73" s="12" t="s">
        <v>75</v>
      </c>
      <c r="D73" s="20">
        <v>0</v>
      </c>
      <c r="E73" s="20">
        <v>43849.919999999998</v>
      </c>
      <c r="F73" s="20"/>
      <c r="G73" s="21">
        <v>24340</v>
      </c>
      <c r="H73" s="21"/>
      <c r="I73" s="22">
        <f t="shared" si="1"/>
        <v>1.8015579293344288</v>
      </c>
    </row>
    <row r="74" spans="1:10" x14ac:dyDescent="0.2">
      <c r="A74" s="4">
        <v>55003</v>
      </c>
      <c r="B74" s="12" t="s">
        <v>76</v>
      </c>
      <c r="D74" s="20">
        <v>0</v>
      </c>
      <c r="E74" s="20">
        <v>0</v>
      </c>
      <c r="F74" s="20"/>
      <c r="G74" s="21">
        <v>1200</v>
      </c>
      <c r="H74" s="21"/>
      <c r="I74" s="22">
        <f t="shared" si="1"/>
        <v>0</v>
      </c>
      <c r="J74" s="44"/>
    </row>
    <row r="75" spans="1:10" x14ac:dyDescent="0.2">
      <c r="A75" s="4">
        <v>55007</v>
      </c>
      <c r="B75" s="12" t="s">
        <v>77</v>
      </c>
      <c r="D75" s="20">
        <v>0</v>
      </c>
      <c r="E75" s="20">
        <v>0</v>
      </c>
      <c r="F75" s="20"/>
      <c r="G75" s="21">
        <v>0</v>
      </c>
      <c r="H75" s="21"/>
      <c r="I75" s="22">
        <f t="shared" si="1"/>
        <v>0</v>
      </c>
      <c r="J75" s="44"/>
    </row>
    <row r="76" spans="1:10" x14ac:dyDescent="0.2">
      <c r="A76" s="4">
        <v>55008</v>
      </c>
      <c r="B76" s="12" t="s">
        <v>78</v>
      </c>
      <c r="D76" s="20">
        <v>0</v>
      </c>
      <c r="E76" s="20">
        <v>0</v>
      </c>
      <c r="F76" s="20"/>
      <c r="G76" s="21">
        <v>200</v>
      </c>
      <c r="H76" s="21"/>
      <c r="I76" s="22">
        <f t="shared" si="1"/>
        <v>0</v>
      </c>
      <c r="J76" s="24"/>
    </row>
    <row r="77" spans="1:10" x14ac:dyDescent="0.2">
      <c r="A77" s="4">
        <v>55009</v>
      </c>
      <c r="B77" s="12" t="s">
        <v>79</v>
      </c>
      <c r="D77" s="20">
        <v>0</v>
      </c>
      <c r="E77" s="20">
        <v>0</v>
      </c>
      <c r="F77" s="20"/>
      <c r="G77" s="21">
        <v>0</v>
      </c>
      <c r="H77" s="21"/>
      <c r="I77" s="22">
        <f t="shared" si="1"/>
        <v>0</v>
      </c>
      <c r="J77" s="26"/>
    </row>
    <row r="78" spans="1:10" x14ac:dyDescent="0.2">
      <c r="A78" s="4">
        <v>55010</v>
      </c>
      <c r="B78" s="12" t="s">
        <v>80</v>
      </c>
      <c r="D78" s="20">
        <v>0</v>
      </c>
      <c r="E78" s="20">
        <v>129776.99</v>
      </c>
      <c r="F78" s="20"/>
      <c r="G78" s="21">
        <v>4029225</v>
      </c>
      <c r="H78" s="21"/>
      <c r="I78" s="22">
        <f t="shared" si="1"/>
        <v>3.2208921070429178E-2</v>
      </c>
      <c r="J78" s="26"/>
    </row>
    <row r="79" spans="1:10" x14ac:dyDescent="0.2">
      <c r="A79" s="4">
        <v>55011</v>
      </c>
      <c r="B79" s="12" t="s">
        <v>81</v>
      </c>
      <c r="D79" s="20">
        <v>0</v>
      </c>
      <c r="E79" s="20">
        <v>2122.08</v>
      </c>
      <c r="F79" s="20"/>
      <c r="G79" s="21">
        <v>5000</v>
      </c>
      <c r="H79" s="21"/>
      <c r="I79" s="22">
        <f t="shared" si="1"/>
        <v>0.42441599999999996</v>
      </c>
      <c r="J79" s="26"/>
    </row>
    <row r="80" spans="1:10" x14ac:dyDescent="0.2">
      <c r="A80" s="4">
        <v>55012</v>
      </c>
      <c r="B80" s="12" t="s">
        <v>82</v>
      </c>
      <c r="D80" s="20">
        <v>0</v>
      </c>
      <c r="E80" s="20">
        <v>0</v>
      </c>
      <c r="F80" s="20"/>
      <c r="G80" s="21">
        <v>100</v>
      </c>
      <c r="H80" s="21"/>
      <c r="I80" s="22">
        <f t="shared" si="1"/>
        <v>0</v>
      </c>
      <c r="J80" s="26"/>
    </row>
    <row r="81" spans="1:11" x14ac:dyDescent="0.2">
      <c r="A81" s="4">
        <v>55013</v>
      </c>
      <c r="B81" s="12" t="s">
        <v>83</v>
      </c>
      <c r="D81" s="20">
        <v>19069.439999999999</v>
      </c>
      <c r="E81" s="20">
        <v>127046.39999999999</v>
      </c>
      <c r="F81" s="20"/>
      <c r="G81" s="21">
        <v>213380</v>
      </c>
      <c r="H81" s="21"/>
      <c r="I81" s="22">
        <f t="shared" si="1"/>
        <v>0.59539975630330866</v>
      </c>
      <c r="J81" s="23"/>
    </row>
    <row r="82" spans="1:11" x14ac:dyDescent="0.2">
      <c r="A82" s="4">
        <v>55014</v>
      </c>
      <c r="B82" s="12" t="s">
        <v>84</v>
      </c>
      <c r="D82" s="20">
        <v>1872.04</v>
      </c>
      <c r="E82" s="20">
        <v>32282.43</v>
      </c>
      <c r="F82" s="20"/>
      <c r="G82" s="21">
        <v>111000</v>
      </c>
      <c r="H82" s="21"/>
      <c r="I82" s="22">
        <f t="shared" si="1"/>
        <v>0.29083270270270273</v>
      </c>
      <c r="J82" s="14"/>
    </row>
    <row r="83" spans="1:11" x14ac:dyDescent="0.2">
      <c r="A83" s="4">
        <v>55016</v>
      </c>
      <c r="B83" s="12" t="s">
        <v>85</v>
      </c>
      <c r="D83" s="20">
        <v>0</v>
      </c>
      <c r="E83" s="20">
        <v>0</v>
      </c>
      <c r="F83" s="20"/>
      <c r="G83" s="21">
        <v>500</v>
      </c>
      <c r="H83" s="21"/>
      <c r="I83" s="22">
        <f t="shared" si="1"/>
        <v>0</v>
      </c>
      <c r="J83" s="14"/>
    </row>
    <row r="84" spans="1:11" x14ac:dyDescent="0.2">
      <c r="A84" s="4">
        <v>55018</v>
      </c>
      <c r="B84" s="12" t="s">
        <v>86</v>
      </c>
      <c r="D84" s="27">
        <v>0</v>
      </c>
      <c r="E84" s="27">
        <v>0</v>
      </c>
      <c r="F84" s="20"/>
      <c r="G84" s="28">
        <v>0</v>
      </c>
      <c r="H84" s="21"/>
      <c r="I84" s="29">
        <f t="shared" si="1"/>
        <v>0</v>
      </c>
      <c r="J84" s="14"/>
    </row>
    <row r="85" spans="1:11" x14ac:dyDescent="0.2">
      <c r="B85" s="30" t="s">
        <v>87</v>
      </c>
      <c r="D85" s="31">
        <f>SUM(D72:D84)</f>
        <v>22558.329999999998</v>
      </c>
      <c r="E85" s="31">
        <f>SUM(E72:E84)</f>
        <v>341487.17</v>
      </c>
      <c r="F85" s="31"/>
      <c r="G85" s="31">
        <f>SUM(G72:G84)</f>
        <v>4395595</v>
      </c>
      <c r="H85" s="32"/>
      <c r="I85" s="33">
        <f>E85/G85</f>
        <v>7.7688497234162837E-2</v>
      </c>
      <c r="J85" s="14"/>
    </row>
    <row r="86" spans="1:11" x14ac:dyDescent="0.2">
      <c r="D86" s="20"/>
      <c r="E86" s="20"/>
      <c r="F86" s="20"/>
      <c r="G86" s="21"/>
      <c r="H86" s="21"/>
      <c r="I86" s="17"/>
    </row>
    <row r="87" spans="1:11" x14ac:dyDescent="0.2">
      <c r="B87" s="30" t="s">
        <v>88</v>
      </c>
      <c r="D87" s="20"/>
      <c r="E87" s="20"/>
      <c r="F87" s="20"/>
      <c r="G87" s="21"/>
      <c r="H87" s="21"/>
      <c r="I87" s="17"/>
    </row>
    <row r="88" spans="1:11" x14ac:dyDescent="0.2">
      <c r="A88" s="4">
        <v>54100</v>
      </c>
      <c r="B88" s="12" t="s">
        <v>89</v>
      </c>
      <c r="D88" s="20">
        <v>200</v>
      </c>
      <c r="E88" s="20">
        <v>110555</v>
      </c>
      <c r="F88" s="20"/>
      <c r="G88" s="21">
        <v>73500</v>
      </c>
      <c r="H88" s="21"/>
      <c r="I88" s="22">
        <f t="shared" ref="I88:I93" si="2">IF(G88&lt;&gt;0,E88/G88,0)</f>
        <v>1.5041496598639457</v>
      </c>
    </row>
    <row r="89" spans="1:11" x14ac:dyDescent="0.2">
      <c r="A89" s="4">
        <v>59100</v>
      </c>
      <c r="B89" s="12" t="s">
        <v>90</v>
      </c>
      <c r="D89" s="20">
        <v>809.25</v>
      </c>
      <c r="E89" s="20">
        <v>1620.42</v>
      </c>
      <c r="F89" s="20"/>
      <c r="G89" s="21">
        <v>14784.22</v>
      </c>
      <c r="H89" s="21"/>
      <c r="I89" s="22">
        <f t="shared" si="2"/>
        <v>0.10960470014650757</v>
      </c>
      <c r="J89" s="24"/>
    </row>
    <row r="90" spans="1:11" x14ac:dyDescent="0.2">
      <c r="A90" s="4">
        <v>59115</v>
      </c>
      <c r="B90" s="12" t="s">
        <v>91</v>
      </c>
      <c r="D90" s="20">
        <v>2096.84</v>
      </c>
      <c r="E90" s="20">
        <v>59289.41</v>
      </c>
      <c r="F90" s="20"/>
      <c r="G90" s="21">
        <v>65525</v>
      </c>
      <c r="H90" s="21"/>
      <c r="I90" s="22">
        <f t="shared" si="2"/>
        <v>0.90483647462800465</v>
      </c>
      <c r="K90" s="42"/>
    </row>
    <row r="91" spans="1:11" x14ac:dyDescent="0.2">
      <c r="A91" s="4">
        <v>59450</v>
      </c>
      <c r="B91" s="12" t="s">
        <v>92</v>
      </c>
      <c r="D91" s="20">
        <v>0</v>
      </c>
      <c r="E91" s="20">
        <v>0</v>
      </c>
      <c r="F91" s="20"/>
      <c r="G91" s="21">
        <v>17500</v>
      </c>
      <c r="H91" s="21"/>
      <c r="I91" s="22">
        <f t="shared" si="2"/>
        <v>0</v>
      </c>
    </row>
    <row r="92" spans="1:11" x14ac:dyDescent="0.2">
      <c r="A92" s="4">
        <v>59800</v>
      </c>
      <c r="B92" s="12" t="s">
        <v>16</v>
      </c>
      <c r="D92" s="20">
        <v>0</v>
      </c>
      <c r="E92" s="20">
        <v>0</v>
      </c>
      <c r="F92" s="20"/>
      <c r="G92" s="21">
        <v>0</v>
      </c>
      <c r="H92" s="21"/>
      <c r="I92" s="22">
        <f t="shared" si="2"/>
        <v>0</v>
      </c>
    </row>
    <row r="93" spans="1:11" x14ac:dyDescent="0.2">
      <c r="A93" s="4">
        <v>59850</v>
      </c>
      <c r="B93" s="12" t="s">
        <v>93</v>
      </c>
      <c r="D93" s="27">
        <v>87367.87</v>
      </c>
      <c r="E93" s="27">
        <v>87367.87</v>
      </c>
      <c r="F93" s="20"/>
      <c r="G93" s="28">
        <v>0</v>
      </c>
      <c r="H93" s="21"/>
      <c r="I93" s="29">
        <f t="shared" si="2"/>
        <v>0</v>
      </c>
    </row>
    <row r="94" spans="1:11" x14ac:dyDescent="0.2">
      <c r="B94" s="30" t="s">
        <v>94</v>
      </c>
      <c r="C94" s="30"/>
      <c r="D94" s="31">
        <f>SUM(D88:D93)</f>
        <v>90473.959999999992</v>
      </c>
      <c r="E94" s="31">
        <f>SUM(E88:E93)</f>
        <v>258832.7</v>
      </c>
      <c r="F94" s="31"/>
      <c r="G94" s="31">
        <f>SUM(G88:G93)</f>
        <v>171309.22</v>
      </c>
      <c r="H94" s="32"/>
      <c r="I94" s="33">
        <f>E94/G94</f>
        <v>1.5109093369288589</v>
      </c>
    </row>
    <row r="95" spans="1:11" x14ac:dyDescent="0.2">
      <c r="D95" s="20"/>
      <c r="E95" s="20"/>
      <c r="F95" s="20"/>
      <c r="G95" s="21"/>
      <c r="H95" s="21"/>
      <c r="I95" s="17"/>
    </row>
    <row r="96" spans="1:11" x14ac:dyDescent="0.2">
      <c r="B96" s="30" t="s">
        <v>95</v>
      </c>
      <c r="D96" s="45">
        <f>D85+D94</f>
        <v>113032.29</v>
      </c>
      <c r="E96" s="45">
        <f>E85+E94</f>
        <v>600319.87</v>
      </c>
      <c r="F96" s="31"/>
      <c r="G96" s="46">
        <f>G85+G94</f>
        <v>4566904.22</v>
      </c>
      <c r="H96" s="32"/>
      <c r="I96" s="47">
        <f>E96/G96</f>
        <v>0.13145006794121031</v>
      </c>
    </row>
    <row r="97" spans="1:14" x14ac:dyDescent="0.2">
      <c r="D97" s="20"/>
      <c r="E97" s="20"/>
      <c r="F97" s="20"/>
      <c r="G97" s="21"/>
      <c r="H97" s="21"/>
      <c r="I97" s="17"/>
    </row>
    <row r="98" spans="1:14" s="6" customFormat="1" ht="13.5" thickBot="1" x14ac:dyDescent="0.25">
      <c r="A98" s="4"/>
      <c r="B98" s="30" t="s">
        <v>96</v>
      </c>
      <c r="C98" s="2"/>
      <c r="D98" s="36">
        <f>D67+D96</f>
        <v>205934.64</v>
      </c>
      <c r="E98" s="36">
        <f>E67+E96</f>
        <v>1301524.2600000002</v>
      </c>
      <c r="F98" s="31"/>
      <c r="G98" s="48">
        <f>G67+G96</f>
        <v>6106489.2199999997</v>
      </c>
      <c r="H98" s="32"/>
      <c r="I98" s="37">
        <f>E98/G98</f>
        <v>0.21313789529624361</v>
      </c>
      <c r="K98" s="2"/>
      <c r="L98" s="2"/>
      <c r="M98" s="2"/>
      <c r="N98" s="2"/>
    </row>
    <row r="99" spans="1:14" s="6" customFormat="1" ht="13.5" thickTop="1" x14ac:dyDescent="0.2">
      <c r="A99" s="4"/>
      <c r="B99" s="2"/>
      <c r="C99" s="2"/>
      <c r="D99" s="20"/>
      <c r="E99" s="20"/>
      <c r="F99" s="20"/>
      <c r="G99" s="20"/>
      <c r="H99" s="20"/>
      <c r="I99" s="17"/>
      <c r="K99" s="2"/>
      <c r="L99" s="2"/>
      <c r="M99" s="2"/>
      <c r="N99" s="2"/>
    </row>
    <row r="100" spans="1:14" s="6" customFormat="1" x14ac:dyDescent="0.2">
      <c r="A100" s="4"/>
      <c r="B100" s="2" t="s">
        <v>97</v>
      </c>
      <c r="C100" s="2"/>
      <c r="D100" s="20" t="e">
        <f>#REF!-D98</f>
        <v>#REF!</v>
      </c>
      <c r="E100" s="20" t="e">
        <f>#REF!-E98</f>
        <v>#REF!</v>
      </c>
      <c r="F100" s="2"/>
      <c r="G100" s="19"/>
      <c r="H100" s="19"/>
      <c r="I100" s="2"/>
      <c r="K100" s="2"/>
      <c r="L100" s="2"/>
      <c r="M100" s="2"/>
      <c r="N100" s="2"/>
    </row>
    <row r="101" spans="1:14" s="6" customFormat="1" x14ac:dyDescent="0.2">
      <c r="A101" s="4"/>
      <c r="B101" s="12"/>
      <c r="C101" s="2"/>
      <c r="D101" s="20"/>
      <c r="E101" s="20"/>
      <c r="F101" s="20"/>
      <c r="G101" s="20"/>
      <c r="H101" s="20"/>
      <c r="I101" s="17"/>
      <c r="K101" s="2"/>
      <c r="L101" s="2"/>
      <c r="M101" s="2"/>
      <c r="N101" s="2"/>
    </row>
    <row r="102" spans="1:14" s="6" customFormat="1" x14ac:dyDescent="0.2">
      <c r="A102" s="4"/>
      <c r="B102" s="12" t="s">
        <v>98</v>
      </c>
      <c r="C102" s="2"/>
      <c r="D102" s="20" t="e">
        <f>#REF!-D67</f>
        <v>#REF!</v>
      </c>
      <c r="E102" s="20" t="e">
        <f>#REF!-E67</f>
        <v>#REF!</v>
      </c>
      <c r="F102" s="2"/>
      <c r="G102" s="19"/>
      <c r="H102" s="19"/>
      <c r="I102" s="2"/>
      <c r="K102" s="2"/>
      <c r="L102" s="2"/>
      <c r="M102" s="2"/>
      <c r="N102" s="2"/>
    </row>
    <row r="103" spans="1:14" s="6" customFormat="1" x14ac:dyDescent="0.2">
      <c r="A103" s="4"/>
      <c r="B103" s="12" t="s">
        <v>99</v>
      </c>
      <c r="C103" s="2"/>
      <c r="D103" s="20" t="e">
        <f>#REF!-D96</f>
        <v>#REF!</v>
      </c>
      <c r="E103" s="20" t="e">
        <f>#REF!-E96</f>
        <v>#REF!</v>
      </c>
      <c r="F103" s="20"/>
      <c r="G103" s="20"/>
      <c r="H103" s="20"/>
      <c r="I103" s="17"/>
      <c r="K103" s="2"/>
      <c r="L103" s="2"/>
      <c r="M103" s="2"/>
      <c r="N103" s="2"/>
    </row>
    <row r="104" spans="1:14" s="6" customFormat="1" x14ac:dyDescent="0.2">
      <c r="A104" s="4"/>
      <c r="B104" s="2"/>
      <c r="C104" s="2"/>
      <c r="D104" s="20"/>
      <c r="E104" s="20"/>
      <c r="F104" s="20"/>
      <c r="G104" s="20"/>
      <c r="H104" s="20"/>
      <c r="I104" s="17"/>
      <c r="K104" s="2"/>
      <c r="L104" s="2"/>
      <c r="M104" s="2"/>
      <c r="N104" s="2"/>
    </row>
    <row r="105" spans="1:14" s="6" customFormat="1" x14ac:dyDescent="0.2">
      <c r="A105" s="4"/>
      <c r="B105" s="2"/>
      <c r="C105" s="2"/>
      <c r="D105" s="2"/>
      <c r="E105" s="2"/>
      <c r="F105" s="2"/>
      <c r="G105" s="19"/>
      <c r="H105" s="19"/>
      <c r="I105" s="17"/>
      <c r="K105" s="2"/>
      <c r="L105" s="2"/>
      <c r="M105" s="2"/>
      <c r="N105" s="2"/>
    </row>
    <row r="106" spans="1:14" s="6" customFormat="1" x14ac:dyDescent="0.2">
      <c r="A106" s="4"/>
      <c r="B106" s="2"/>
      <c r="C106" s="2"/>
      <c r="D106" s="2"/>
      <c r="E106" s="2"/>
      <c r="F106" s="2"/>
      <c r="G106" s="19"/>
      <c r="H106" s="19"/>
      <c r="I106" s="17"/>
      <c r="K106" s="2"/>
      <c r="L106" s="2"/>
      <c r="M106" s="2"/>
      <c r="N106" s="2"/>
    </row>
    <row r="107" spans="1:14" s="6" customFormat="1" x14ac:dyDescent="0.2">
      <c r="A107" s="4"/>
      <c r="B107" s="2"/>
      <c r="C107" s="2"/>
      <c r="D107" s="2"/>
      <c r="E107" s="2"/>
      <c r="F107" s="2"/>
      <c r="G107" s="19"/>
      <c r="H107" s="19"/>
      <c r="I107" s="17"/>
      <c r="K107" s="2"/>
      <c r="L107" s="2"/>
      <c r="M107" s="2"/>
      <c r="N107" s="2"/>
    </row>
    <row r="108" spans="1:14" s="6" customFormat="1" x14ac:dyDescent="0.2">
      <c r="A108" s="4"/>
      <c r="B108" s="2"/>
      <c r="C108" s="2"/>
      <c r="D108" s="2"/>
      <c r="E108" s="2"/>
      <c r="F108" s="2"/>
      <c r="G108" s="19"/>
      <c r="H108" s="19"/>
      <c r="I108" s="17"/>
      <c r="K108" s="2"/>
      <c r="L108" s="2"/>
      <c r="M108" s="2"/>
      <c r="N108" s="2"/>
    </row>
    <row r="109" spans="1:14" s="6" customFormat="1" x14ac:dyDescent="0.2">
      <c r="A109" s="4"/>
      <c r="B109" s="2"/>
      <c r="C109" s="2"/>
      <c r="D109" s="2"/>
      <c r="E109" s="2"/>
      <c r="F109" s="2"/>
      <c r="G109" s="19"/>
      <c r="H109" s="19"/>
      <c r="I109" s="17"/>
      <c r="K109" s="2"/>
      <c r="L109" s="2"/>
      <c r="M109" s="2"/>
      <c r="N109" s="2"/>
    </row>
    <row r="110" spans="1:14" s="6" customFormat="1" x14ac:dyDescent="0.2">
      <c r="A110" s="4"/>
      <c r="B110" s="2"/>
      <c r="C110" s="2"/>
      <c r="D110" s="2"/>
      <c r="E110" s="2"/>
      <c r="F110" s="2"/>
      <c r="G110" s="19"/>
      <c r="H110" s="19"/>
      <c r="I110" s="17"/>
      <c r="K110" s="2"/>
      <c r="L110" s="2"/>
      <c r="M110" s="2"/>
      <c r="N110" s="2"/>
    </row>
    <row r="111" spans="1:14" s="6" customFormat="1" x14ac:dyDescent="0.2">
      <c r="A111" s="4"/>
      <c r="B111" s="2"/>
      <c r="C111" s="2"/>
      <c r="D111" s="2"/>
      <c r="E111" s="2"/>
      <c r="F111" s="2"/>
      <c r="G111" s="19"/>
      <c r="H111" s="19"/>
      <c r="I111" s="17"/>
      <c r="K111" s="2"/>
      <c r="L111" s="2"/>
      <c r="M111" s="2"/>
      <c r="N111" s="2"/>
    </row>
    <row r="112" spans="1:14" s="6" customFormat="1" x14ac:dyDescent="0.2">
      <c r="A112" s="4"/>
      <c r="B112" s="2"/>
      <c r="C112" s="2"/>
      <c r="D112" s="2"/>
      <c r="E112" s="2"/>
      <c r="F112" s="2"/>
      <c r="G112" s="19"/>
      <c r="H112" s="19"/>
      <c r="I112" s="17"/>
      <c r="K112" s="2"/>
      <c r="L112" s="2"/>
      <c r="M112" s="2"/>
      <c r="N112" s="2"/>
    </row>
    <row r="113" spans="1:14" s="6" customFormat="1" x14ac:dyDescent="0.2">
      <c r="A113" s="4"/>
      <c r="B113" s="2"/>
      <c r="C113" s="2"/>
      <c r="D113" s="2"/>
      <c r="E113" s="2"/>
      <c r="F113" s="2"/>
      <c r="G113" s="19"/>
      <c r="H113" s="19"/>
      <c r="I113" s="17"/>
      <c r="K113" s="2"/>
      <c r="L113" s="2"/>
      <c r="M113" s="2"/>
      <c r="N113" s="2"/>
    </row>
    <row r="114" spans="1:14" s="6" customFormat="1" x14ac:dyDescent="0.2">
      <c r="A114" s="4"/>
      <c r="B114" s="2"/>
      <c r="C114" s="2"/>
      <c r="D114" s="2"/>
      <c r="E114" s="2"/>
      <c r="F114" s="2"/>
      <c r="G114" s="19"/>
      <c r="H114" s="19"/>
      <c r="I114" s="17"/>
      <c r="K114" s="2"/>
      <c r="L114" s="2"/>
      <c r="M114" s="2"/>
      <c r="N114" s="2"/>
    </row>
    <row r="115" spans="1:14" s="6" customFormat="1" x14ac:dyDescent="0.2">
      <c r="A115" s="4"/>
      <c r="B115" s="2"/>
      <c r="C115" s="2"/>
      <c r="D115" s="2"/>
      <c r="E115" s="2"/>
      <c r="F115" s="2"/>
      <c r="G115" s="19"/>
      <c r="H115" s="19"/>
      <c r="I115" s="17"/>
      <c r="K115" s="2"/>
      <c r="L115" s="2"/>
      <c r="M115" s="2"/>
      <c r="N115" s="2"/>
    </row>
    <row r="116" spans="1:14" s="6" customFormat="1" x14ac:dyDescent="0.2">
      <c r="A116" s="4"/>
      <c r="B116" s="2"/>
      <c r="C116" s="2"/>
      <c r="D116" s="2"/>
      <c r="E116" s="2"/>
      <c r="F116" s="2"/>
      <c r="G116" s="19"/>
      <c r="H116" s="19"/>
      <c r="I116" s="17"/>
      <c r="K116" s="2"/>
      <c r="L116" s="2"/>
      <c r="M116" s="2"/>
      <c r="N116" s="2"/>
    </row>
    <row r="117" spans="1:14" s="6" customFormat="1" x14ac:dyDescent="0.2">
      <c r="A117" s="4"/>
      <c r="B117" s="2"/>
      <c r="C117" s="2"/>
      <c r="D117" s="2"/>
      <c r="E117" s="2"/>
      <c r="F117" s="2"/>
      <c r="G117" s="19"/>
      <c r="H117" s="19"/>
      <c r="I117" s="17"/>
      <c r="K117" s="2"/>
      <c r="L117" s="2"/>
      <c r="M117" s="2"/>
      <c r="N117" s="2"/>
    </row>
    <row r="118" spans="1:14" s="6" customFormat="1" x14ac:dyDescent="0.2">
      <c r="A118" s="4"/>
      <c r="B118" s="2"/>
      <c r="C118" s="2"/>
      <c r="D118" s="2"/>
      <c r="E118" s="2"/>
      <c r="F118" s="2"/>
      <c r="G118" s="19"/>
      <c r="H118" s="19"/>
      <c r="I118" s="17"/>
      <c r="K118" s="2"/>
      <c r="L118" s="2"/>
      <c r="M118" s="2"/>
      <c r="N118" s="2"/>
    </row>
    <row r="119" spans="1:14" s="6" customFormat="1" x14ac:dyDescent="0.2">
      <c r="A119" s="4"/>
      <c r="B119" s="2"/>
      <c r="C119" s="2"/>
      <c r="D119" s="2"/>
      <c r="E119" s="2"/>
      <c r="F119" s="2"/>
      <c r="G119" s="19"/>
      <c r="H119" s="19"/>
      <c r="I119" s="17"/>
      <c r="K119" s="2"/>
      <c r="L119" s="2"/>
      <c r="M119" s="2"/>
      <c r="N119" s="2"/>
    </row>
    <row r="120" spans="1:14" s="6" customFormat="1" x14ac:dyDescent="0.2">
      <c r="A120" s="4"/>
      <c r="B120" s="2"/>
      <c r="C120" s="2"/>
      <c r="D120" s="2"/>
      <c r="E120" s="2"/>
      <c r="F120" s="2"/>
      <c r="G120" s="19"/>
      <c r="H120" s="19"/>
      <c r="I120" s="17"/>
      <c r="K120" s="2"/>
      <c r="L120" s="2"/>
      <c r="M120" s="2"/>
      <c r="N120" s="2"/>
    </row>
    <row r="121" spans="1:14" s="6" customFormat="1" x14ac:dyDescent="0.2">
      <c r="A121" s="4"/>
      <c r="B121" s="2"/>
      <c r="C121" s="2"/>
      <c r="D121" s="2"/>
      <c r="E121" s="2"/>
      <c r="F121" s="2"/>
      <c r="G121" s="19"/>
      <c r="H121" s="19"/>
      <c r="I121" s="17"/>
      <c r="K121" s="2"/>
      <c r="L121" s="2"/>
      <c r="M121" s="2"/>
      <c r="N121" s="2"/>
    </row>
    <row r="122" spans="1:14" s="6" customFormat="1" x14ac:dyDescent="0.2">
      <c r="A122" s="4"/>
      <c r="B122" s="2"/>
      <c r="C122" s="2"/>
      <c r="D122" s="2"/>
      <c r="E122" s="2"/>
      <c r="F122" s="2"/>
      <c r="G122" s="19"/>
      <c r="H122" s="19"/>
      <c r="I122" s="17"/>
      <c r="K122" s="2"/>
      <c r="L122" s="2"/>
      <c r="M122" s="2"/>
      <c r="N122" s="2"/>
    </row>
    <row r="123" spans="1:14" s="6" customFormat="1" x14ac:dyDescent="0.2">
      <c r="A123" s="4"/>
      <c r="B123" s="2"/>
      <c r="C123" s="2"/>
      <c r="D123" s="2"/>
      <c r="E123" s="2"/>
      <c r="F123" s="2"/>
      <c r="G123" s="19"/>
      <c r="H123" s="19"/>
      <c r="I123" s="17"/>
      <c r="K123" s="2"/>
      <c r="L123" s="2"/>
      <c r="M123" s="2"/>
      <c r="N123" s="2"/>
    </row>
    <row r="124" spans="1:14" s="6" customFormat="1" x14ac:dyDescent="0.2">
      <c r="A124" s="4"/>
      <c r="B124" s="2"/>
      <c r="C124" s="2"/>
      <c r="D124" s="2"/>
      <c r="E124" s="2"/>
      <c r="F124" s="2"/>
      <c r="G124" s="19"/>
      <c r="H124" s="19"/>
      <c r="I124" s="17"/>
      <c r="K124" s="2"/>
      <c r="L124" s="2"/>
      <c r="M124" s="2"/>
      <c r="N124" s="2"/>
    </row>
    <row r="125" spans="1:14" s="6" customFormat="1" x14ac:dyDescent="0.2">
      <c r="A125" s="4"/>
      <c r="B125" s="2"/>
      <c r="C125" s="2"/>
      <c r="D125" s="2"/>
      <c r="E125" s="2"/>
      <c r="F125" s="2"/>
      <c r="G125" s="19"/>
      <c r="H125" s="19"/>
      <c r="I125" s="17"/>
      <c r="K125" s="2"/>
      <c r="L125" s="2"/>
      <c r="M125" s="2"/>
      <c r="N125" s="2"/>
    </row>
    <row r="126" spans="1:14" s="6" customFormat="1" x14ac:dyDescent="0.2">
      <c r="A126" s="4"/>
      <c r="B126" s="2"/>
      <c r="C126" s="2"/>
      <c r="D126" s="2"/>
      <c r="E126" s="2"/>
      <c r="F126" s="2"/>
      <c r="G126" s="19"/>
      <c r="H126" s="19"/>
      <c r="I126" s="17"/>
      <c r="K126" s="2"/>
      <c r="L126" s="2"/>
      <c r="M126" s="2"/>
      <c r="N126" s="2"/>
    </row>
    <row r="127" spans="1:14" s="6" customFormat="1" x14ac:dyDescent="0.2">
      <c r="A127" s="4"/>
      <c r="B127" s="2"/>
      <c r="C127" s="2"/>
      <c r="D127" s="2"/>
      <c r="E127" s="2"/>
      <c r="F127" s="2"/>
      <c r="G127" s="19"/>
      <c r="H127" s="19"/>
      <c r="I127" s="17"/>
      <c r="K127" s="2"/>
      <c r="L127" s="2"/>
      <c r="M127" s="2"/>
      <c r="N127" s="2"/>
    </row>
    <row r="128" spans="1:14" s="6" customFormat="1" x14ac:dyDescent="0.2">
      <c r="A128" s="4"/>
      <c r="B128" s="2"/>
      <c r="C128" s="2"/>
      <c r="D128" s="2"/>
      <c r="E128" s="2"/>
      <c r="F128" s="2"/>
      <c r="G128" s="19"/>
      <c r="H128" s="19"/>
      <c r="I128" s="17"/>
      <c r="K128" s="2"/>
      <c r="L128" s="2"/>
      <c r="M128" s="2"/>
      <c r="N128" s="2"/>
    </row>
    <row r="129" spans="1:14" s="6" customFormat="1" x14ac:dyDescent="0.2">
      <c r="A129" s="4"/>
      <c r="B129" s="2"/>
      <c r="C129" s="2"/>
      <c r="D129" s="2"/>
      <c r="E129" s="2"/>
      <c r="F129" s="2"/>
      <c r="G129" s="19"/>
      <c r="H129" s="19"/>
      <c r="I129" s="17"/>
      <c r="K129" s="2"/>
      <c r="L129" s="2"/>
      <c r="M129" s="2"/>
      <c r="N129" s="2"/>
    </row>
    <row r="130" spans="1:14" s="6" customFormat="1" x14ac:dyDescent="0.2">
      <c r="A130" s="4"/>
      <c r="B130" s="2"/>
      <c r="C130" s="2"/>
      <c r="D130" s="2"/>
      <c r="E130" s="2"/>
      <c r="F130" s="2"/>
      <c r="G130" s="19"/>
      <c r="H130" s="19"/>
      <c r="I130" s="17"/>
      <c r="K130" s="2"/>
      <c r="L130" s="2"/>
      <c r="M130" s="2"/>
      <c r="N130" s="2"/>
    </row>
    <row r="131" spans="1:14" s="6" customFormat="1" x14ac:dyDescent="0.2">
      <c r="A131" s="4"/>
      <c r="B131" s="2"/>
      <c r="C131" s="2"/>
      <c r="D131" s="2"/>
      <c r="E131" s="2"/>
      <c r="F131" s="2"/>
      <c r="G131" s="19"/>
      <c r="H131" s="19"/>
      <c r="I131" s="17"/>
      <c r="K131" s="2"/>
      <c r="L131" s="2"/>
      <c r="M131" s="2"/>
      <c r="N131" s="2"/>
    </row>
    <row r="132" spans="1:14" s="6" customFormat="1" x14ac:dyDescent="0.2">
      <c r="A132" s="4"/>
      <c r="B132" s="2"/>
      <c r="C132" s="2"/>
      <c r="D132" s="2"/>
      <c r="E132" s="2"/>
      <c r="F132" s="2"/>
      <c r="G132" s="19"/>
      <c r="H132" s="19"/>
      <c r="I132" s="17"/>
      <c r="K132" s="2"/>
      <c r="L132" s="2"/>
      <c r="M132" s="2"/>
      <c r="N132" s="2"/>
    </row>
    <row r="133" spans="1:14" s="6" customFormat="1" x14ac:dyDescent="0.2">
      <c r="A133" s="4"/>
      <c r="B133" s="2"/>
      <c r="C133" s="2"/>
      <c r="D133" s="2"/>
      <c r="E133" s="2"/>
      <c r="F133" s="2"/>
      <c r="G133" s="19"/>
      <c r="H133" s="19"/>
      <c r="I133" s="17"/>
      <c r="K133" s="2"/>
      <c r="L133" s="2"/>
      <c r="M133" s="2"/>
      <c r="N133" s="2"/>
    </row>
    <row r="134" spans="1:14" s="6" customFormat="1" x14ac:dyDescent="0.2">
      <c r="A134" s="4"/>
      <c r="B134" s="2"/>
      <c r="C134" s="2"/>
      <c r="D134" s="2"/>
      <c r="E134" s="2"/>
      <c r="F134" s="2"/>
      <c r="G134" s="19"/>
      <c r="H134" s="19"/>
      <c r="I134" s="17"/>
      <c r="K134" s="2"/>
      <c r="L134" s="2"/>
      <c r="M134" s="2"/>
      <c r="N134" s="2"/>
    </row>
    <row r="135" spans="1:14" s="6" customFormat="1" x14ac:dyDescent="0.2">
      <c r="A135" s="4"/>
      <c r="B135" s="2"/>
      <c r="C135" s="2"/>
      <c r="D135" s="2"/>
      <c r="E135" s="2"/>
      <c r="F135" s="2"/>
      <c r="G135" s="19"/>
      <c r="H135" s="19"/>
      <c r="I135" s="17"/>
      <c r="K135" s="2"/>
      <c r="L135" s="2"/>
      <c r="M135" s="2"/>
      <c r="N135" s="2"/>
    </row>
    <row r="136" spans="1:14" s="6" customFormat="1" x14ac:dyDescent="0.2">
      <c r="A136" s="4"/>
      <c r="B136" s="2"/>
      <c r="C136" s="2"/>
      <c r="D136" s="2"/>
      <c r="E136" s="2"/>
      <c r="F136" s="2"/>
      <c r="G136" s="19"/>
      <c r="H136" s="19"/>
      <c r="I136" s="17"/>
      <c r="K136" s="2"/>
      <c r="L136" s="2"/>
      <c r="M136" s="2"/>
      <c r="N136" s="2"/>
    </row>
    <row r="137" spans="1:14" s="6" customFormat="1" x14ac:dyDescent="0.2">
      <c r="A137" s="4"/>
      <c r="B137" s="2"/>
      <c r="C137" s="2"/>
      <c r="D137" s="2"/>
      <c r="E137" s="2"/>
      <c r="F137" s="2"/>
      <c r="G137" s="19"/>
      <c r="H137" s="19"/>
      <c r="I137" s="17"/>
      <c r="K137" s="2"/>
      <c r="L137" s="2"/>
      <c r="M137" s="2"/>
      <c r="N137" s="2"/>
    </row>
    <row r="138" spans="1:14" s="6" customFormat="1" x14ac:dyDescent="0.2">
      <c r="A138" s="4"/>
      <c r="B138" s="2"/>
      <c r="C138" s="2"/>
      <c r="D138" s="2"/>
      <c r="E138" s="2"/>
      <c r="F138" s="2"/>
      <c r="G138" s="19"/>
      <c r="H138" s="19"/>
      <c r="I138" s="17"/>
      <c r="K138" s="2"/>
      <c r="L138" s="2"/>
      <c r="M138" s="2"/>
      <c r="N138" s="2"/>
    </row>
    <row r="139" spans="1:14" s="6" customFormat="1" x14ac:dyDescent="0.2">
      <c r="A139" s="4"/>
      <c r="B139" s="2"/>
      <c r="C139" s="2"/>
      <c r="D139" s="2"/>
      <c r="E139" s="2"/>
      <c r="F139" s="2"/>
      <c r="G139" s="19"/>
      <c r="H139" s="19"/>
      <c r="I139" s="17"/>
      <c r="K139" s="2"/>
      <c r="L139" s="2"/>
      <c r="M139" s="2"/>
      <c r="N139" s="2"/>
    </row>
    <row r="140" spans="1:14" s="6" customFormat="1" x14ac:dyDescent="0.2">
      <c r="A140" s="4"/>
      <c r="B140" s="2"/>
      <c r="C140" s="2"/>
      <c r="D140" s="2"/>
      <c r="E140" s="2"/>
      <c r="F140" s="2"/>
      <c r="G140" s="19"/>
      <c r="H140" s="19"/>
      <c r="I140" s="17"/>
      <c r="K140" s="2"/>
      <c r="L140" s="2"/>
      <c r="M140" s="2"/>
      <c r="N140" s="2"/>
    </row>
    <row r="141" spans="1:14" s="6" customFormat="1" x14ac:dyDescent="0.2">
      <c r="A141" s="4"/>
      <c r="B141" s="2"/>
      <c r="C141" s="2"/>
      <c r="D141" s="2"/>
      <c r="E141" s="2"/>
      <c r="F141" s="2"/>
      <c r="G141" s="19"/>
      <c r="H141" s="19"/>
      <c r="I141" s="17"/>
      <c r="K141" s="2"/>
      <c r="L141" s="2"/>
      <c r="M141" s="2"/>
      <c r="N141" s="2"/>
    </row>
    <row r="142" spans="1:14" s="6" customFormat="1" x14ac:dyDescent="0.2">
      <c r="A142" s="4"/>
      <c r="B142" s="2"/>
      <c r="C142" s="2"/>
      <c r="D142" s="2"/>
      <c r="E142" s="2"/>
      <c r="F142" s="2"/>
      <c r="G142" s="19"/>
      <c r="H142" s="19"/>
      <c r="I142" s="17"/>
      <c r="K142" s="2"/>
      <c r="L142" s="2"/>
      <c r="M142" s="2"/>
      <c r="N142" s="2"/>
    </row>
    <row r="143" spans="1:14" s="6" customFormat="1" x14ac:dyDescent="0.2">
      <c r="A143" s="4"/>
      <c r="B143" s="2"/>
      <c r="C143" s="2"/>
      <c r="D143" s="2"/>
      <c r="E143" s="2"/>
      <c r="F143" s="2"/>
      <c r="G143" s="19"/>
      <c r="H143" s="19"/>
      <c r="I143" s="17"/>
      <c r="K143" s="2"/>
      <c r="L143" s="2"/>
      <c r="M143" s="2"/>
      <c r="N143" s="2"/>
    </row>
  </sheetData>
  <mergeCells count="4">
    <mergeCell ref="A1:J1"/>
    <mergeCell ref="A2:J2"/>
    <mergeCell ref="A3:J3"/>
    <mergeCell ref="B4:G4"/>
  </mergeCells>
  <conditionalFormatting sqref="I13:I66">
    <cfRule type="cellIs" dxfId="1" priority="2" operator="greaterThan">
      <formula>0.75</formula>
    </cfRule>
  </conditionalFormatting>
  <conditionalFormatting sqref="I72:I84 I88:I93">
    <cfRule type="cellIs" dxfId="0" priority="1" operator="greaterThan">
      <formula>0.75</formula>
    </cfRule>
  </conditionalFormatting>
  <printOptions horizontalCentered="1"/>
  <pageMargins left="0.25" right="0.25" top="0.75" bottom="0.75" header="0.5" footer="0.5"/>
  <pageSetup paperSize="5" scale="58" orientation="portrait" horizontalDpi="300" verticalDpi="300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 revisions</vt:lpstr>
      <vt:lpstr>Income and Variance Unadj</vt:lpstr>
      <vt:lpstr>'Income and Variance Unadj'!Print_Area</vt:lpstr>
      <vt:lpstr>'Budget revisions'!Print_Titles</vt:lpstr>
      <vt:lpstr>'Income and Variance Unadj'!Print_Titles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Wynn</dc:creator>
  <cp:lastModifiedBy>Lisa</cp:lastModifiedBy>
  <cp:lastPrinted>2024-01-16T17:55:48Z</cp:lastPrinted>
  <dcterms:created xsi:type="dcterms:W3CDTF">2023-02-08T14:09:41Z</dcterms:created>
  <dcterms:modified xsi:type="dcterms:W3CDTF">2024-01-23T17:32:41Z</dcterms:modified>
</cp:coreProperties>
</file>